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bardelas\OneDrive - Lean Methods Group\LMG\Website\ORG\"/>
    </mc:Choice>
  </mc:AlternateContent>
  <xr:revisionPtr revIDLastSave="15" documentId="11_73E6157A2CB6FED61919CC8ABFC793C9E557F199" xr6:coauthVersionLast="47" xr6:coauthVersionMax="47" xr10:uidLastSave="{EE39A60D-5369-42FC-8B98-C808B0D21A6C}"/>
  <bookViews>
    <workbookView xWindow="0" yWindow="0" windowWidth="20490" windowHeight="7530" xr2:uid="{00000000-000D-0000-FFFF-FFFF00000000}"/>
  </bookViews>
  <sheets>
    <sheet name="M-Capability (Non-Normal)" sheetId="1" r:id="rId1"/>
  </sheets>
  <externalReferences>
    <externalReference r:id="rId2"/>
    <externalReference r:id="rId3"/>
  </externalReferences>
  <definedNames>
    <definedName name="\c">'[1]Comm Mtg'!#REF!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one11">#REF!</definedName>
    <definedName name="_Order1" hidden="1">0</definedName>
    <definedName name="_Order2" hidden="1">0</definedName>
    <definedName name="_rng2">'[2]Four-Factor 16-Run DOE'!$G$152</definedName>
    <definedName name="cell1">#REF!</definedName>
    <definedName name="crng">#REF!</definedName>
    <definedName name="end">#REF!</definedName>
    <definedName name="enda">#REF!</definedName>
    <definedName name="endrange">#REF!</definedName>
    <definedName name="frng">#REF!</definedName>
    <definedName name="frrng">#REF!</definedName>
    <definedName name="group">#REF!</definedName>
    <definedName name="newone">#REF!</definedName>
    <definedName name="one">#REF!</definedName>
    <definedName name="orig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LCL">#REF!</definedName>
    <definedName name="rng">'[2]Four-Factor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Q6" i="1" s="1"/>
  <c r="P6" i="1" s="1"/>
  <c r="AA6" i="1"/>
  <c r="AF6" i="1"/>
  <c r="AD6" i="1" s="1"/>
  <c r="AK6" i="1"/>
  <c r="AI6" i="1" s="1"/>
  <c r="O7" i="1"/>
  <c r="Q7" i="1" s="1"/>
  <c r="P7" i="1" s="1"/>
  <c r="AA7" i="1"/>
  <c r="AF7" i="1"/>
  <c r="AC7" i="1" s="1"/>
  <c r="AK7" i="1"/>
  <c r="AI7" i="1" s="1"/>
  <c r="O8" i="1"/>
  <c r="Q8" i="1" s="1"/>
  <c r="P8" i="1" s="1"/>
  <c r="AA8" i="1"/>
  <c r="V8" i="1" s="1"/>
  <c r="AF8" i="1"/>
  <c r="AD8" i="1" s="1"/>
  <c r="AK8" i="1"/>
  <c r="O9" i="1"/>
  <c r="Q9" i="1" s="1"/>
  <c r="P9" i="1" s="1"/>
  <c r="AA9" i="1"/>
  <c r="AF9" i="1"/>
  <c r="AC9" i="1" s="1"/>
  <c r="AK9" i="1"/>
  <c r="AI9" i="1" s="1"/>
  <c r="V9" i="1"/>
  <c r="O10" i="1"/>
  <c r="Q10" i="1" s="1"/>
  <c r="P10" i="1" s="1"/>
  <c r="AA10" i="1"/>
  <c r="W10" i="1" s="1"/>
  <c r="AF10" i="1"/>
  <c r="AC10" i="1" s="1"/>
  <c r="AD10" i="1"/>
  <c r="AK10" i="1"/>
  <c r="V10" i="1"/>
  <c r="X10" i="1" s="1"/>
  <c r="AH10" i="1"/>
  <c r="AI10" i="1"/>
  <c r="O11" i="1"/>
  <c r="Q11" i="1" s="1"/>
  <c r="P11" i="1" s="1"/>
  <c r="AA11" i="1"/>
  <c r="AF11" i="1"/>
  <c r="AC11" i="1" s="1"/>
  <c r="AK11" i="1"/>
  <c r="AI11" i="1" s="1"/>
  <c r="O12" i="1"/>
  <c r="P12" i="1"/>
  <c r="AA12" i="1"/>
  <c r="V12" i="1" s="1"/>
  <c r="X12" i="1" s="1"/>
  <c r="AF12" i="1"/>
  <c r="AC12" i="1" s="1"/>
  <c r="AK12" i="1"/>
  <c r="AI12" i="1" s="1"/>
  <c r="W12" i="1"/>
  <c r="O13" i="1"/>
  <c r="P13" i="1"/>
  <c r="AA13" i="1"/>
  <c r="AF13" i="1"/>
  <c r="AD13" i="1" s="1"/>
  <c r="AK13" i="1"/>
  <c r="AI13" i="1" s="1"/>
  <c r="O14" i="1"/>
  <c r="P14" i="1"/>
  <c r="AA14" i="1"/>
  <c r="AF14" i="1"/>
  <c r="AC14" i="1" s="1"/>
  <c r="AK14" i="1"/>
  <c r="AI14" i="1" s="1"/>
  <c r="O15" i="1"/>
  <c r="P15" i="1"/>
  <c r="AA15" i="1"/>
  <c r="AF15" i="1"/>
  <c r="AC15" i="1" s="1"/>
  <c r="AK15" i="1"/>
  <c r="AI15" i="1" s="1"/>
  <c r="Y12" i="1"/>
  <c r="X9" i="1"/>
  <c r="AJ10" i="1" l="1"/>
  <c r="AH12" i="1"/>
  <c r="AJ12" i="1" s="1"/>
  <c r="AD11" i="1"/>
  <c r="AE11" i="1" s="1"/>
  <c r="W8" i="1"/>
  <c r="AH15" i="1"/>
  <c r="S15" i="1"/>
  <c r="AH13" i="1"/>
  <c r="AJ13" i="1" s="1"/>
  <c r="Y10" i="1"/>
  <c r="Z10" i="1" s="1"/>
  <c r="AH9" i="1"/>
  <c r="AJ9" i="1" s="1"/>
  <c r="AH7" i="1"/>
  <c r="V15" i="1"/>
  <c r="X15" i="1" s="1"/>
  <c r="S14" i="1"/>
  <c r="AE10" i="1"/>
  <c r="AD9" i="1"/>
  <c r="S9" i="1"/>
  <c r="W7" i="1"/>
  <c r="Y7" i="1" s="1"/>
  <c r="V14" i="1"/>
  <c r="X14" i="1" s="1"/>
  <c r="AC13" i="1"/>
  <c r="AE13" i="1" s="1"/>
  <c r="S13" i="1"/>
  <c r="S12" i="1"/>
  <c r="V7" i="1"/>
  <c r="X7" i="1" s="1"/>
  <c r="W14" i="1"/>
  <c r="Y14" i="1" s="1"/>
  <c r="Z12" i="1"/>
  <c r="S11" i="1"/>
  <c r="AE9" i="1"/>
  <c r="S6" i="1"/>
  <c r="AH11" i="1"/>
  <c r="AJ11" i="1" s="1"/>
  <c r="W15" i="1"/>
  <c r="Y15" i="1" s="1"/>
  <c r="AH14" i="1"/>
  <c r="AJ14" i="1" s="1"/>
  <c r="S10" i="1"/>
  <c r="W9" i="1"/>
  <c r="Y9" i="1" s="1"/>
  <c r="Z9" i="1" s="1"/>
  <c r="S8" i="1"/>
  <c r="AH6" i="1"/>
  <c r="AJ6" i="1" s="1"/>
  <c r="AJ15" i="1"/>
  <c r="AJ7" i="1"/>
  <c r="AD15" i="1"/>
  <c r="AE15" i="1" s="1"/>
  <c r="W13" i="1"/>
  <c r="Y13" i="1" s="1"/>
  <c r="AD12" i="1"/>
  <c r="AE12" i="1" s="1"/>
  <c r="W11" i="1"/>
  <c r="Y11" i="1" s="1"/>
  <c r="AC8" i="1"/>
  <c r="AE8" i="1" s="1"/>
  <c r="X8" i="1"/>
  <c r="AD7" i="1"/>
  <c r="AE7" i="1" s="1"/>
  <c r="S7" i="1"/>
  <c r="AC6" i="1"/>
  <c r="AE6" i="1" s="1"/>
  <c r="AD14" i="1"/>
  <c r="AE14" i="1" s="1"/>
  <c r="V13" i="1"/>
  <c r="X13" i="1" s="1"/>
  <c r="V11" i="1"/>
  <c r="X11" i="1" s="1"/>
  <c r="Z11" i="1" s="1"/>
  <c r="AI8" i="1"/>
  <c r="Y8" i="1"/>
  <c r="V6" i="1"/>
  <c r="X6" i="1" s="1"/>
  <c r="AH8" i="1"/>
  <c r="W6" i="1"/>
  <c r="Y6" i="1" s="1"/>
  <c r="T10" i="1" l="1"/>
  <c r="T11" i="1"/>
  <c r="Q16" i="1"/>
  <c r="Z15" i="1"/>
  <c r="T15" i="1" s="1"/>
  <c r="Z7" i="1"/>
  <c r="Z13" i="1"/>
  <c r="T13" i="1" s="1"/>
  <c r="T9" i="1"/>
  <c r="Z14" i="1"/>
  <c r="T14" i="1" s="1"/>
  <c r="T7" i="1"/>
  <c r="T12" i="1"/>
  <c r="Z8" i="1"/>
  <c r="Z6" i="1"/>
  <c r="T6" i="1" s="1"/>
  <c r="Q20" i="1"/>
  <c r="Q18" i="1"/>
  <c r="Q17" i="1"/>
  <c r="Q19" i="1"/>
  <c r="AJ8" i="1"/>
  <c r="T8" i="1" l="1"/>
</calcChain>
</file>

<file path=xl/sharedStrings.xml><?xml version="1.0" encoding="utf-8"?>
<sst xmlns="http://schemas.openxmlformats.org/spreadsheetml/2006/main" count="49" uniqueCount="40">
  <si>
    <t>SCORECARD</t>
  </si>
  <si>
    <t>Continuous Data</t>
  </si>
  <si>
    <t>Attribute Data</t>
  </si>
  <si>
    <t>Summary - Cont. Data</t>
  </si>
  <si>
    <t>NORMAL DATA</t>
  </si>
  <si>
    <t>EXPONENTIAL DATA</t>
  </si>
  <si>
    <t>Weibull Distribution</t>
  </si>
  <si>
    <t>Requirement</t>
  </si>
  <si>
    <t>Units</t>
  </si>
  <si>
    <t>GRR</t>
  </si>
  <si>
    <t>Distribution</t>
  </si>
  <si>
    <t>Mean</t>
  </si>
  <si>
    <t>s</t>
  </si>
  <si>
    <t>Shape</t>
  </si>
  <si>
    <t>Scale</t>
  </si>
  <si>
    <t>USL</t>
  </si>
  <si>
    <t>LSL</t>
  </si>
  <si>
    <t>opp/unit</t>
  </si>
  <si>
    <t>dpu</t>
  </si>
  <si>
    <t>dpmo</t>
  </si>
  <si>
    <r>
      <t>Z</t>
    </r>
    <r>
      <rPr>
        <vertAlign val="subscript"/>
        <sz val="10"/>
        <color theme="0"/>
        <rFont val="Calibri"/>
        <family val="2"/>
        <scheme val="minor"/>
      </rPr>
      <t>LT</t>
    </r>
  </si>
  <si>
    <r>
      <t>Z</t>
    </r>
    <r>
      <rPr>
        <vertAlign val="subscript"/>
        <sz val="10"/>
        <color theme="0"/>
        <rFont val="Calibri"/>
        <family val="2"/>
        <scheme val="minor"/>
      </rPr>
      <t>ST</t>
    </r>
  </si>
  <si>
    <t>Cont. Opps</t>
  </si>
  <si>
    <t>Zusl-LT</t>
  </si>
  <si>
    <t>Zlsl-LT</t>
  </si>
  <si>
    <t>DPMO-usl</t>
  </si>
  <si>
    <t>DPMO-lsl</t>
  </si>
  <si>
    <t>DPMO-total</t>
  </si>
  <si>
    <t>OPPS</t>
  </si>
  <si>
    <t>Total Opps</t>
  </si>
  <si>
    <t>Service Description:</t>
  </si>
  <si>
    <t>Service DPU</t>
  </si>
  <si>
    <t>Service DPMO</t>
  </si>
  <si>
    <t>Service Line</t>
  </si>
  <si>
    <t>Service RTY</t>
  </si>
  <si>
    <t>Prepared by:</t>
  </si>
  <si>
    <t>Service Zst</t>
  </si>
  <si>
    <t>Date:</t>
  </si>
  <si>
    <t>Comments: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</si>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</sst>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bscript"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F9CB9"/>
        <bgColor indexed="64"/>
      </patternFill>
    </fill>
    <fill>
      <patternFill patternType="solid">
        <fgColor rgb="FF75787C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4" fontId="4" fillId="2" borderId="30" xfId="0" applyNumberFormat="1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right" vertical="center"/>
    </xf>
    <xf numFmtId="0" fontId="9" fillId="4" borderId="37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45" xfId="0" applyFont="1" applyFill="1" applyBorder="1" applyAlignment="1">
      <alignment vertical="center"/>
    </xf>
    <xf numFmtId="0" fontId="9" fillId="4" borderId="33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30" xfId="0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2" fontId="4" fillId="3" borderId="10" xfId="0" applyNumberFormat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2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165" fontId="4" fillId="3" borderId="20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vertical="center"/>
    </xf>
    <xf numFmtId="10" fontId="4" fillId="3" borderId="20" xfId="1" applyNumberFormat="1" applyFont="1" applyFill="1" applyBorder="1" applyAlignment="1">
      <alignment vertical="center"/>
    </xf>
    <xf numFmtId="2" fontId="4" fillId="3" borderId="2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6F9CB9"/>
      <color rgb="FF757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840581</xdr:colOff>
      <xdr:row>34</xdr:row>
      <xdr:rowOff>35718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20C6A3A-E004-425F-81CE-59B5EBEB3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3075"/>
          <a:ext cx="1064419" cy="5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bbie\Local%20Settings\Temporary%20Internet%20Files\OLK17\STRONS\ANALYSIS\INVESTED\1997\2Q\1PG_06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dora%20Sales\attach\Green%20Belt%20Training%20-%20Copy%20to%20Desktop\Excel%20Data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p 25"/>
      <sheetName val="&gt; $50MM"/>
      <sheetName val="Country"/>
      <sheetName val="Comm Mt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33"/>
  <sheetViews>
    <sheetView tabSelected="1" zoomScale="80" zoomScaleNormal="80" workbookViewId="0">
      <selection activeCell="R9" sqref="R9"/>
    </sheetView>
  </sheetViews>
  <sheetFormatPr defaultRowHeight="12.75"/>
  <cols>
    <col min="1" max="1" width="2.85546875" style="3" customWidth="1"/>
    <col min="2" max="2" width="3.42578125" style="42" bestFit="1" customWidth="1"/>
    <col min="3" max="3" width="20" style="3" customWidth="1"/>
    <col min="4" max="4" width="8" style="3" customWidth="1"/>
    <col min="5" max="5" width="5.5703125" style="3" customWidth="1"/>
    <col min="6" max="6" width="11.42578125" style="43" bestFit="1" customWidth="1"/>
    <col min="7" max="7" width="7.85546875" style="3" customWidth="1"/>
    <col min="8" max="8" width="6.5703125" style="3" customWidth="1"/>
    <col min="9" max="11" width="6.140625" style="3" customWidth="1"/>
    <col min="12" max="12" width="5.85546875" style="3" customWidth="1"/>
    <col min="13" max="13" width="9.140625" style="3"/>
    <col min="14" max="14" width="7.42578125" style="43" customWidth="1"/>
    <col min="15" max="15" width="8.85546875" style="3" customWidth="1"/>
    <col min="16" max="16" width="6.140625" style="3" customWidth="1"/>
    <col min="17" max="17" width="8.5703125" style="3" customWidth="1"/>
    <col min="18" max="18" width="16" style="3" customWidth="1"/>
    <col min="19" max="19" width="11.7109375" style="3" customWidth="1"/>
    <col min="20" max="20" width="9.140625" style="3"/>
    <col min="21" max="21" width="3.42578125" style="3" customWidth="1"/>
    <col min="22" max="25" width="9.140625" style="3"/>
    <col min="26" max="26" width="12" style="3" bestFit="1" customWidth="1"/>
    <col min="27" max="27" width="9.140625" style="3"/>
    <col min="28" max="28" width="4.5703125" style="3" customWidth="1"/>
    <col min="29" max="29" width="12.42578125" style="3" bestFit="1" customWidth="1"/>
    <col min="30" max="30" width="9.140625" style="3"/>
    <col min="31" max="31" width="10.7109375" style="3" bestFit="1" customWidth="1"/>
    <col min="32" max="32" width="9.140625" style="3"/>
    <col min="33" max="33" width="4.42578125" style="3" customWidth="1"/>
    <col min="34" max="35" width="9.140625" style="3"/>
    <col min="36" max="36" width="10.7109375" style="3" bestFit="1" customWidth="1"/>
    <col min="37" max="16384" width="9.140625" style="3"/>
  </cols>
  <sheetData>
    <row r="1" spans="2:37" ht="15" customHeight="1"/>
    <row r="2" spans="2:37" ht="21">
      <c r="B2" s="84" t="s">
        <v>0</v>
      </c>
      <c r="C2" s="85"/>
      <c r="D2" s="85"/>
      <c r="E2" s="85"/>
      <c r="F2" s="85"/>
      <c r="G2" s="85"/>
      <c r="H2" s="1"/>
      <c r="I2" s="1"/>
      <c r="J2" s="1"/>
      <c r="K2" s="1"/>
      <c r="L2" s="1"/>
      <c r="M2" s="1"/>
      <c r="N2" s="2"/>
      <c r="O2" s="1"/>
      <c r="P2" s="1"/>
      <c r="Q2" s="1"/>
    </row>
    <row r="3" spans="2:37" ht="13.5" thickBot="1">
      <c r="B3" s="4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2"/>
      <c r="O3" s="1"/>
      <c r="P3" s="1"/>
      <c r="Q3" s="1"/>
    </row>
    <row r="4" spans="2:37">
      <c r="B4" s="2"/>
      <c r="C4" s="1"/>
      <c r="D4" s="1"/>
      <c r="E4" s="1"/>
      <c r="F4" s="2"/>
      <c r="G4" s="88" t="s">
        <v>1</v>
      </c>
      <c r="H4" s="89"/>
      <c r="I4" s="89"/>
      <c r="J4" s="89"/>
      <c r="K4" s="89"/>
      <c r="L4" s="90"/>
      <c r="M4" s="91" t="s">
        <v>2</v>
      </c>
      <c r="N4" s="92"/>
      <c r="O4" s="1"/>
      <c r="P4" s="1"/>
      <c r="Q4" s="1"/>
      <c r="S4" s="86" t="s">
        <v>3</v>
      </c>
      <c r="T4" s="87"/>
      <c r="V4" s="68" t="s">
        <v>4</v>
      </c>
      <c r="W4" s="69"/>
      <c r="X4" s="69"/>
      <c r="Y4" s="69"/>
      <c r="Z4" s="69"/>
      <c r="AA4" s="70"/>
      <c r="AC4" s="81" t="s">
        <v>5</v>
      </c>
      <c r="AD4" s="82"/>
      <c r="AE4" s="82"/>
      <c r="AF4" s="83"/>
      <c r="AH4" s="68" t="s">
        <v>6</v>
      </c>
      <c r="AI4" s="69"/>
      <c r="AJ4" s="69"/>
      <c r="AK4" s="70"/>
    </row>
    <row r="5" spans="2:37">
      <c r="B5" s="93"/>
      <c r="C5" s="94" t="s">
        <v>7</v>
      </c>
      <c r="D5" s="94" t="s">
        <v>8</v>
      </c>
      <c r="E5" s="94" t="s">
        <v>9</v>
      </c>
      <c r="F5" s="95" t="s">
        <v>10</v>
      </c>
      <c r="G5" s="93" t="s">
        <v>11</v>
      </c>
      <c r="H5" s="96" t="s">
        <v>12</v>
      </c>
      <c r="I5" s="96" t="s">
        <v>13</v>
      </c>
      <c r="J5" s="96" t="s">
        <v>14</v>
      </c>
      <c r="K5" s="96" t="s">
        <v>15</v>
      </c>
      <c r="L5" s="97" t="s">
        <v>16</v>
      </c>
      <c r="M5" s="93" t="s">
        <v>17</v>
      </c>
      <c r="N5" s="97" t="s">
        <v>18</v>
      </c>
      <c r="O5" s="93" t="s">
        <v>19</v>
      </c>
      <c r="P5" s="98" t="s">
        <v>20</v>
      </c>
      <c r="Q5" s="97" t="s">
        <v>21</v>
      </c>
      <c r="S5" s="99" t="s">
        <v>22</v>
      </c>
      <c r="T5" s="100" t="s">
        <v>19</v>
      </c>
      <c r="V5" s="5" t="s">
        <v>23</v>
      </c>
      <c r="W5" s="6" t="s">
        <v>24</v>
      </c>
      <c r="X5" s="6" t="s">
        <v>25</v>
      </c>
      <c r="Y5" s="6" t="s">
        <v>26</v>
      </c>
      <c r="Z5" s="6" t="s">
        <v>27</v>
      </c>
      <c r="AA5" s="7" t="s">
        <v>28</v>
      </c>
      <c r="AC5" s="5" t="s">
        <v>25</v>
      </c>
      <c r="AD5" s="6" t="s">
        <v>26</v>
      </c>
      <c r="AE5" s="6" t="s">
        <v>27</v>
      </c>
      <c r="AF5" s="7" t="s">
        <v>28</v>
      </c>
      <c r="AH5" s="5" t="s">
        <v>25</v>
      </c>
      <c r="AI5" s="6" t="s">
        <v>26</v>
      </c>
      <c r="AJ5" s="6" t="s">
        <v>27</v>
      </c>
      <c r="AK5" s="7" t="s">
        <v>28</v>
      </c>
    </row>
    <row r="6" spans="2:37">
      <c r="B6" s="8">
        <v>1</v>
      </c>
      <c r="C6" s="9"/>
      <c r="D6" s="9"/>
      <c r="E6" s="9"/>
      <c r="F6" s="10"/>
      <c r="G6" s="11"/>
      <c r="H6" s="12"/>
      <c r="I6" s="12"/>
      <c r="J6" s="12"/>
      <c r="K6" s="12"/>
      <c r="L6" s="13"/>
      <c r="M6" s="14"/>
      <c r="N6" s="15"/>
      <c r="O6" s="109" t="str">
        <f t="shared" ref="O6:O15" si="0">IF(F6="","",IF(F6&lt;&gt;"Attribute",T6,10^6*N6/M6))</f>
        <v/>
      </c>
      <c r="P6" s="110" t="str">
        <f t="shared" ref="P6:P15" si="1">IF(Q6="","",IF(Q6="&gt;6","&gt;4.5",Q6-1.5))</f>
        <v/>
      </c>
      <c r="Q6" s="111" t="str">
        <f t="shared" ref="Q6:Q11" si="2">IF(O6="","",IF(O6&lt;3.4,"&gt;6",-NORMSINV(O6/10^6)+1.5))</f>
        <v/>
      </c>
      <c r="S6" s="16">
        <f t="shared" ref="S6:S15" si="3">AA6+AF6+AK6</f>
        <v>0</v>
      </c>
      <c r="T6" s="17">
        <f t="shared" ref="T6:T15" si="4">Z6+AE6+AJ6</f>
        <v>0</v>
      </c>
      <c r="V6" s="16" t="str">
        <f t="shared" ref="V6:V15" si="5">IF(AA6=0,"",IF(K6="","",(K6-G6)/H6))</f>
        <v/>
      </c>
      <c r="W6" s="18">
        <f t="shared" ref="W6:W15" si="6">IF(AA6=0,0,IF(L6="","",(G6-L6)/H6))</f>
        <v>0</v>
      </c>
      <c r="X6" s="18">
        <f t="shared" ref="X6:X15" si="7">AA6*IF(V6&lt;4.51,10^6*(1-NORMSDIST(V6)),0)</f>
        <v>0</v>
      </c>
      <c r="Y6" s="18">
        <f t="shared" ref="Y6:Y15" si="8">AA6*IF(W6&lt;4.51,10^6*(1-NORMSDIST(W6)),0)</f>
        <v>0</v>
      </c>
      <c r="Z6" s="18">
        <f t="shared" ref="Z6:Z15" si="9">X6+Y6</f>
        <v>0</v>
      </c>
      <c r="AA6" s="17">
        <f t="shared" ref="AA6:AA15" si="10">IF(F6="Normal", 1,0)</f>
        <v>0</v>
      </c>
      <c r="AC6" s="16">
        <f t="shared" ref="AC6:AC15" si="11">IF(AF6=0,0,AF6*IF(K6="",0,10^6*(1-EXPONDIST(K6,1/G6,TRUE))))</f>
        <v>0</v>
      </c>
      <c r="AD6" s="18">
        <f t="shared" ref="AD6:AD15" si="12">IF(AF6=0,0,AF6*IF(L6="",0,10^6*(1-EXPONDIST(L6,1/G6,TRUE))))</f>
        <v>0</v>
      </c>
      <c r="AE6" s="18">
        <f t="shared" ref="AE6:AE15" si="13">AC6+AD6</f>
        <v>0</v>
      </c>
      <c r="AF6" s="17">
        <f t="shared" ref="AF6:AF15" si="14">IF(F6="Exponential", 1,0)</f>
        <v>0</v>
      </c>
      <c r="AH6" s="16">
        <f t="shared" ref="AH6:AH15" si="15">IF(AK6=0,0,AK6*IF(K6="",0,10^6*(1-WEIBULL(K6,I6,J6,TRUE))))</f>
        <v>0</v>
      </c>
      <c r="AI6" s="18">
        <f t="shared" ref="AI6:AI15" si="16">IF(AK6=0,0,AK6*IF(L6="",0,10^6*(WEIBULL(L6,I6,J6,TRUE))))</f>
        <v>0</v>
      </c>
      <c r="AJ6" s="18">
        <f t="shared" ref="AJ6:AJ15" si="17">AH6+AI6</f>
        <v>0</v>
      </c>
      <c r="AK6" s="17">
        <f t="shared" ref="AK6:AK15" si="18">IF(F6="Weibull", 1,0)</f>
        <v>0</v>
      </c>
    </row>
    <row r="7" spans="2:37">
      <c r="B7" s="19">
        <v>2</v>
      </c>
      <c r="C7" s="20"/>
      <c r="D7" s="20"/>
      <c r="E7" s="20"/>
      <c r="F7" s="21"/>
      <c r="G7" s="22"/>
      <c r="H7" s="23"/>
      <c r="I7" s="23"/>
      <c r="J7" s="23"/>
      <c r="K7" s="23"/>
      <c r="L7" s="24"/>
      <c r="M7" s="25"/>
      <c r="N7" s="26"/>
      <c r="O7" s="112" t="str">
        <f t="shared" si="0"/>
        <v/>
      </c>
      <c r="P7" s="110" t="str">
        <f t="shared" si="1"/>
        <v/>
      </c>
      <c r="Q7" s="113" t="str">
        <f t="shared" si="2"/>
        <v/>
      </c>
      <c r="S7" s="27">
        <f t="shared" si="3"/>
        <v>0</v>
      </c>
      <c r="T7" s="28">
        <f t="shared" si="4"/>
        <v>0</v>
      </c>
      <c r="V7" s="27" t="str">
        <f t="shared" si="5"/>
        <v/>
      </c>
      <c r="W7" s="29">
        <f t="shared" si="6"/>
        <v>0</v>
      </c>
      <c r="X7" s="29">
        <f t="shared" si="7"/>
        <v>0</v>
      </c>
      <c r="Y7" s="29">
        <f t="shared" si="8"/>
        <v>0</v>
      </c>
      <c r="Z7" s="29">
        <f t="shared" si="9"/>
        <v>0</v>
      </c>
      <c r="AA7" s="28">
        <f t="shared" si="10"/>
        <v>0</v>
      </c>
      <c r="AC7" s="27">
        <f t="shared" si="11"/>
        <v>0</v>
      </c>
      <c r="AD7" s="29">
        <f t="shared" si="12"/>
        <v>0</v>
      </c>
      <c r="AE7" s="29">
        <f t="shared" si="13"/>
        <v>0</v>
      </c>
      <c r="AF7" s="28">
        <f t="shared" si="14"/>
        <v>0</v>
      </c>
      <c r="AH7" s="27">
        <f t="shared" si="15"/>
        <v>0</v>
      </c>
      <c r="AI7" s="29">
        <f t="shared" si="16"/>
        <v>0</v>
      </c>
      <c r="AJ7" s="29">
        <f t="shared" si="17"/>
        <v>0</v>
      </c>
      <c r="AK7" s="28">
        <f t="shared" si="18"/>
        <v>0</v>
      </c>
    </row>
    <row r="8" spans="2:37">
      <c r="B8" s="19">
        <v>3</v>
      </c>
      <c r="C8" s="20"/>
      <c r="D8" s="20"/>
      <c r="E8" s="20"/>
      <c r="F8" s="21"/>
      <c r="G8" s="22"/>
      <c r="H8" s="23"/>
      <c r="I8" s="23"/>
      <c r="J8" s="23"/>
      <c r="K8" s="23"/>
      <c r="L8" s="24"/>
      <c r="M8" s="25"/>
      <c r="N8" s="26"/>
      <c r="O8" s="112" t="str">
        <f t="shared" si="0"/>
        <v/>
      </c>
      <c r="P8" s="110" t="str">
        <f t="shared" si="1"/>
        <v/>
      </c>
      <c r="Q8" s="113" t="str">
        <f t="shared" si="2"/>
        <v/>
      </c>
      <c r="S8" s="27">
        <f t="shared" si="3"/>
        <v>0</v>
      </c>
      <c r="T8" s="28">
        <f t="shared" si="4"/>
        <v>0</v>
      </c>
      <c r="V8" s="27" t="str">
        <f t="shared" si="5"/>
        <v/>
      </c>
      <c r="W8" s="29">
        <f t="shared" si="6"/>
        <v>0</v>
      </c>
      <c r="X8" s="29">
        <f t="shared" si="7"/>
        <v>0</v>
      </c>
      <c r="Y8" s="29">
        <f t="shared" si="8"/>
        <v>0</v>
      </c>
      <c r="Z8" s="29">
        <f t="shared" si="9"/>
        <v>0</v>
      </c>
      <c r="AA8" s="28">
        <f t="shared" si="10"/>
        <v>0</v>
      </c>
      <c r="AC8" s="27">
        <f t="shared" si="11"/>
        <v>0</v>
      </c>
      <c r="AD8" s="29">
        <f t="shared" si="12"/>
        <v>0</v>
      </c>
      <c r="AE8" s="29">
        <f t="shared" si="13"/>
        <v>0</v>
      </c>
      <c r="AF8" s="28">
        <f t="shared" si="14"/>
        <v>0</v>
      </c>
      <c r="AH8" s="27">
        <f t="shared" si="15"/>
        <v>0</v>
      </c>
      <c r="AI8" s="29">
        <f t="shared" si="16"/>
        <v>0</v>
      </c>
      <c r="AJ8" s="29">
        <f t="shared" si="17"/>
        <v>0</v>
      </c>
      <c r="AK8" s="28">
        <f t="shared" si="18"/>
        <v>0</v>
      </c>
    </row>
    <row r="9" spans="2:37">
      <c r="B9" s="19">
        <v>4</v>
      </c>
      <c r="C9" s="20"/>
      <c r="D9" s="20"/>
      <c r="E9" s="20"/>
      <c r="F9" s="21"/>
      <c r="G9" s="22"/>
      <c r="H9" s="23"/>
      <c r="I9" s="23"/>
      <c r="J9" s="23"/>
      <c r="K9" s="23"/>
      <c r="L9" s="24"/>
      <c r="M9" s="25"/>
      <c r="N9" s="26"/>
      <c r="O9" s="112" t="str">
        <f t="shared" si="0"/>
        <v/>
      </c>
      <c r="P9" s="110" t="str">
        <f t="shared" si="1"/>
        <v/>
      </c>
      <c r="Q9" s="113" t="str">
        <f t="shared" si="2"/>
        <v/>
      </c>
      <c r="S9" s="27">
        <f t="shared" si="3"/>
        <v>0</v>
      </c>
      <c r="T9" s="28">
        <f t="shared" si="4"/>
        <v>0</v>
      </c>
      <c r="V9" s="27" t="str">
        <f t="shared" si="5"/>
        <v/>
      </c>
      <c r="W9" s="29">
        <f t="shared" si="6"/>
        <v>0</v>
      </c>
      <c r="X9" s="29">
        <f t="shared" si="7"/>
        <v>0</v>
      </c>
      <c r="Y9" s="29">
        <f t="shared" si="8"/>
        <v>0</v>
      </c>
      <c r="Z9" s="29">
        <f t="shared" si="9"/>
        <v>0</v>
      </c>
      <c r="AA9" s="28">
        <f t="shared" si="10"/>
        <v>0</v>
      </c>
      <c r="AC9" s="27">
        <f t="shared" si="11"/>
        <v>0</v>
      </c>
      <c r="AD9" s="29">
        <f t="shared" si="12"/>
        <v>0</v>
      </c>
      <c r="AE9" s="29">
        <f t="shared" si="13"/>
        <v>0</v>
      </c>
      <c r="AF9" s="28">
        <f t="shared" si="14"/>
        <v>0</v>
      </c>
      <c r="AH9" s="27">
        <f t="shared" si="15"/>
        <v>0</v>
      </c>
      <c r="AI9" s="29">
        <f t="shared" si="16"/>
        <v>0</v>
      </c>
      <c r="AJ9" s="29">
        <f t="shared" si="17"/>
        <v>0</v>
      </c>
      <c r="AK9" s="28">
        <f t="shared" si="18"/>
        <v>0</v>
      </c>
    </row>
    <row r="10" spans="2:37">
      <c r="B10" s="19">
        <v>5</v>
      </c>
      <c r="C10" s="20"/>
      <c r="D10" s="20"/>
      <c r="E10" s="20"/>
      <c r="F10" s="21"/>
      <c r="G10" s="22"/>
      <c r="H10" s="23"/>
      <c r="I10" s="23"/>
      <c r="J10" s="23"/>
      <c r="K10" s="23"/>
      <c r="L10" s="24"/>
      <c r="M10" s="25"/>
      <c r="N10" s="26"/>
      <c r="O10" s="112" t="str">
        <f t="shared" si="0"/>
        <v/>
      </c>
      <c r="P10" s="110" t="str">
        <f t="shared" si="1"/>
        <v/>
      </c>
      <c r="Q10" s="113" t="str">
        <f t="shared" si="2"/>
        <v/>
      </c>
      <c r="S10" s="27">
        <f t="shared" si="3"/>
        <v>0</v>
      </c>
      <c r="T10" s="28">
        <f t="shared" si="4"/>
        <v>0</v>
      </c>
      <c r="V10" s="27" t="str">
        <f t="shared" si="5"/>
        <v/>
      </c>
      <c r="W10" s="29">
        <f t="shared" si="6"/>
        <v>0</v>
      </c>
      <c r="X10" s="29">
        <f t="shared" si="7"/>
        <v>0</v>
      </c>
      <c r="Y10" s="29">
        <f t="shared" si="8"/>
        <v>0</v>
      </c>
      <c r="Z10" s="29">
        <f t="shared" si="9"/>
        <v>0</v>
      </c>
      <c r="AA10" s="28">
        <f t="shared" si="10"/>
        <v>0</v>
      </c>
      <c r="AC10" s="27">
        <f t="shared" si="11"/>
        <v>0</v>
      </c>
      <c r="AD10" s="29">
        <f t="shared" si="12"/>
        <v>0</v>
      </c>
      <c r="AE10" s="29">
        <f t="shared" si="13"/>
        <v>0</v>
      </c>
      <c r="AF10" s="28">
        <f t="shared" si="14"/>
        <v>0</v>
      </c>
      <c r="AH10" s="27">
        <f t="shared" si="15"/>
        <v>0</v>
      </c>
      <c r="AI10" s="29">
        <f t="shared" si="16"/>
        <v>0</v>
      </c>
      <c r="AJ10" s="29">
        <f t="shared" si="17"/>
        <v>0</v>
      </c>
      <c r="AK10" s="28">
        <f t="shared" si="18"/>
        <v>0</v>
      </c>
    </row>
    <row r="11" spans="2:37">
      <c r="B11" s="19">
        <v>6</v>
      </c>
      <c r="C11" s="20"/>
      <c r="D11" s="20"/>
      <c r="E11" s="20"/>
      <c r="F11" s="21"/>
      <c r="G11" s="22"/>
      <c r="H11" s="23"/>
      <c r="I11" s="23"/>
      <c r="J11" s="23"/>
      <c r="K11" s="23"/>
      <c r="L11" s="24"/>
      <c r="M11" s="25"/>
      <c r="N11" s="26"/>
      <c r="O11" s="112" t="str">
        <f t="shared" si="0"/>
        <v/>
      </c>
      <c r="P11" s="110" t="str">
        <f t="shared" si="1"/>
        <v/>
      </c>
      <c r="Q11" s="113" t="str">
        <f t="shared" si="2"/>
        <v/>
      </c>
      <c r="S11" s="27">
        <f t="shared" si="3"/>
        <v>0</v>
      </c>
      <c r="T11" s="28">
        <f t="shared" si="4"/>
        <v>0</v>
      </c>
      <c r="V11" s="27" t="str">
        <f t="shared" si="5"/>
        <v/>
      </c>
      <c r="W11" s="29">
        <f t="shared" si="6"/>
        <v>0</v>
      </c>
      <c r="X11" s="29">
        <f t="shared" si="7"/>
        <v>0</v>
      </c>
      <c r="Y11" s="29">
        <f t="shared" si="8"/>
        <v>0</v>
      </c>
      <c r="Z11" s="29">
        <f t="shared" si="9"/>
        <v>0</v>
      </c>
      <c r="AA11" s="28">
        <f t="shared" si="10"/>
        <v>0</v>
      </c>
      <c r="AC11" s="27">
        <f t="shared" si="11"/>
        <v>0</v>
      </c>
      <c r="AD11" s="29">
        <f t="shared" si="12"/>
        <v>0</v>
      </c>
      <c r="AE11" s="29">
        <f t="shared" si="13"/>
        <v>0</v>
      </c>
      <c r="AF11" s="28">
        <f t="shared" si="14"/>
        <v>0</v>
      </c>
      <c r="AH11" s="27">
        <f t="shared" si="15"/>
        <v>0</v>
      </c>
      <c r="AI11" s="29">
        <f t="shared" si="16"/>
        <v>0</v>
      </c>
      <c r="AJ11" s="29">
        <f t="shared" si="17"/>
        <v>0</v>
      </c>
      <c r="AK11" s="28">
        <f t="shared" si="18"/>
        <v>0</v>
      </c>
    </row>
    <row r="12" spans="2:37">
      <c r="B12" s="19">
        <v>7</v>
      </c>
      <c r="C12" s="20"/>
      <c r="D12" s="20"/>
      <c r="E12" s="20"/>
      <c r="F12" s="21"/>
      <c r="G12" s="22"/>
      <c r="H12" s="23"/>
      <c r="I12" s="23"/>
      <c r="J12" s="23"/>
      <c r="K12" s="23"/>
      <c r="L12" s="24"/>
      <c r="M12" s="25"/>
      <c r="N12" s="26"/>
      <c r="O12" s="112" t="str">
        <f t="shared" si="0"/>
        <v/>
      </c>
      <c r="P12" s="110" t="str">
        <f t="shared" si="1"/>
        <v/>
      </c>
      <c r="Q12" s="113"/>
      <c r="S12" s="27">
        <f t="shared" si="3"/>
        <v>0</v>
      </c>
      <c r="T12" s="28">
        <f t="shared" si="4"/>
        <v>0</v>
      </c>
      <c r="V12" s="27" t="str">
        <f t="shared" si="5"/>
        <v/>
      </c>
      <c r="W12" s="29">
        <f t="shared" si="6"/>
        <v>0</v>
      </c>
      <c r="X12" s="29">
        <f t="shared" si="7"/>
        <v>0</v>
      </c>
      <c r="Y12" s="29">
        <f t="shared" si="8"/>
        <v>0</v>
      </c>
      <c r="Z12" s="29">
        <f t="shared" si="9"/>
        <v>0</v>
      </c>
      <c r="AA12" s="28">
        <f t="shared" si="10"/>
        <v>0</v>
      </c>
      <c r="AC12" s="27">
        <f t="shared" si="11"/>
        <v>0</v>
      </c>
      <c r="AD12" s="29">
        <f t="shared" si="12"/>
        <v>0</v>
      </c>
      <c r="AE12" s="29">
        <f t="shared" si="13"/>
        <v>0</v>
      </c>
      <c r="AF12" s="28">
        <f t="shared" si="14"/>
        <v>0</v>
      </c>
      <c r="AH12" s="27">
        <f t="shared" si="15"/>
        <v>0</v>
      </c>
      <c r="AI12" s="29">
        <f t="shared" si="16"/>
        <v>0</v>
      </c>
      <c r="AJ12" s="29">
        <f t="shared" si="17"/>
        <v>0</v>
      </c>
      <c r="AK12" s="28">
        <f t="shared" si="18"/>
        <v>0</v>
      </c>
    </row>
    <row r="13" spans="2:37">
      <c r="B13" s="19">
        <v>8</v>
      </c>
      <c r="C13" s="20"/>
      <c r="D13" s="20"/>
      <c r="E13" s="20"/>
      <c r="F13" s="21"/>
      <c r="G13" s="22"/>
      <c r="H13" s="23"/>
      <c r="I13" s="23"/>
      <c r="J13" s="23"/>
      <c r="K13" s="23"/>
      <c r="L13" s="24"/>
      <c r="M13" s="25"/>
      <c r="N13" s="26"/>
      <c r="O13" s="112" t="str">
        <f t="shared" si="0"/>
        <v/>
      </c>
      <c r="P13" s="110" t="str">
        <f t="shared" si="1"/>
        <v/>
      </c>
      <c r="Q13" s="113"/>
      <c r="S13" s="27">
        <f t="shared" si="3"/>
        <v>0</v>
      </c>
      <c r="T13" s="28">
        <f t="shared" si="4"/>
        <v>0</v>
      </c>
      <c r="V13" s="27" t="str">
        <f t="shared" si="5"/>
        <v/>
      </c>
      <c r="W13" s="29">
        <f t="shared" si="6"/>
        <v>0</v>
      </c>
      <c r="X13" s="29">
        <f t="shared" si="7"/>
        <v>0</v>
      </c>
      <c r="Y13" s="29">
        <f t="shared" si="8"/>
        <v>0</v>
      </c>
      <c r="Z13" s="29">
        <f t="shared" si="9"/>
        <v>0</v>
      </c>
      <c r="AA13" s="28">
        <f t="shared" si="10"/>
        <v>0</v>
      </c>
      <c r="AC13" s="27">
        <f t="shared" si="11"/>
        <v>0</v>
      </c>
      <c r="AD13" s="29">
        <f t="shared" si="12"/>
        <v>0</v>
      </c>
      <c r="AE13" s="29">
        <f t="shared" si="13"/>
        <v>0</v>
      </c>
      <c r="AF13" s="28">
        <f t="shared" si="14"/>
        <v>0</v>
      </c>
      <c r="AH13" s="27">
        <f t="shared" si="15"/>
        <v>0</v>
      </c>
      <c r="AI13" s="29">
        <f t="shared" si="16"/>
        <v>0</v>
      </c>
      <c r="AJ13" s="29">
        <f t="shared" si="17"/>
        <v>0</v>
      </c>
      <c r="AK13" s="28">
        <f t="shared" si="18"/>
        <v>0</v>
      </c>
    </row>
    <row r="14" spans="2:37">
      <c r="B14" s="19">
        <v>9</v>
      </c>
      <c r="C14" s="20"/>
      <c r="D14" s="20"/>
      <c r="E14" s="20"/>
      <c r="F14" s="21"/>
      <c r="G14" s="22"/>
      <c r="H14" s="23"/>
      <c r="I14" s="23"/>
      <c r="J14" s="23"/>
      <c r="K14" s="23"/>
      <c r="L14" s="24"/>
      <c r="M14" s="25"/>
      <c r="N14" s="26"/>
      <c r="O14" s="112" t="str">
        <f t="shared" si="0"/>
        <v/>
      </c>
      <c r="P14" s="110" t="str">
        <f t="shared" si="1"/>
        <v/>
      </c>
      <c r="Q14" s="113"/>
      <c r="S14" s="27">
        <f t="shared" si="3"/>
        <v>0</v>
      </c>
      <c r="T14" s="28">
        <f t="shared" si="4"/>
        <v>0</v>
      </c>
      <c r="V14" s="27" t="str">
        <f t="shared" si="5"/>
        <v/>
      </c>
      <c r="W14" s="29">
        <f t="shared" si="6"/>
        <v>0</v>
      </c>
      <c r="X14" s="29">
        <f t="shared" si="7"/>
        <v>0</v>
      </c>
      <c r="Y14" s="29">
        <f t="shared" si="8"/>
        <v>0</v>
      </c>
      <c r="Z14" s="29">
        <f t="shared" si="9"/>
        <v>0</v>
      </c>
      <c r="AA14" s="28">
        <f t="shared" si="10"/>
        <v>0</v>
      </c>
      <c r="AC14" s="27">
        <f t="shared" si="11"/>
        <v>0</v>
      </c>
      <c r="AD14" s="29">
        <f t="shared" si="12"/>
        <v>0</v>
      </c>
      <c r="AE14" s="29">
        <f t="shared" si="13"/>
        <v>0</v>
      </c>
      <c r="AF14" s="28">
        <f t="shared" si="14"/>
        <v>0</v>
      </c>
      <c r="AH14" s="27">
        <f t="shared" si="15"/>
        <v>0</v>
      </c>
      <c r="AI14" s="29">
        <f t="shared" si="16"/>
        <v>0</v>
      </c>
      <c r="AJ14" s="29">
        <f t="shared" si="17"/>
        <v>0</v>
      </c>
      <c r="AK14" s="28">
        <f t="shared" si="18"/>
        <v>0</v>
      </c>
    </row>
    <row r="15" spans="2:37" ht="13.5" thickBot="1">
      <c r="B15" s="30">
        <v>10</v>
      </c>
      <c r="C15" s="31"/>
      <c r="D15" s="31"/>
      <c r="E15" s="31"/>
      <c r="F15" s="32"/>
      <c r="G15" s="33"/>
      <c r="H15" s="34"/>
      <c r="I15" s="34"/>
      <c r="J15" s="34"/>
      <c r="K15" s="34"/>
      <c r="L15" s="35"/>
      <c r="M15" s="36"/>
      <c r="N15" s="37"/>
      <c r="O15" s="114" t="str">
        <f t="shared" si="0"/>
        <v/>
      </c>
      <c r="P15" s="110" t="str">
        <f t="shared" si="1"/>
        <v/>
      </c>
      <c r="Q15" s="115"/>
      <c r="S15" s="38">
        <f t="shared" si="3"/>
        <v>0</v>
      </c>
      <c r="T15" s="39">
        <f t="shared" si="4"/>
        <v>0</v>
      </c>
      <c r="V15" s="38" t="str">
        <f t="shared" si="5"/>
        <v/>
      </c>
      <c r="W15" s="40">
        <f t="shared" si="6"/>
        <v>0</v>
      </c>
      <c r="X15" s="40">
        <f t="shared" si="7"/>
        <v>0</v>
      </c>
      <c r="Y15" s="40">
        <f t="shared" si="8"/>
        <v>0</v>
      </c>
      <c r="Z15" s="40">
        <f t="shared" si="9"/>
        <v>0</v>
      </c>
      <c r="AA15" s="39">
        <f t="shared" si="10"/>
        <v>0</v>
      </c>
      <c r="AC15" s="38">
        <f t="shared" si="11"/>
        <v>0</v>
      </c>
      <c r="AD15" s="40">
        <f t="shared" si="12"/>
        <v>0</v>
      </c>
      <c r="AE15" s="40">
        <f t="shared" si="13"/>
        <v>0</v>
      </c>
      <c r="AF15" s="39">
        <f t="shared" si="14"/>
        <v>0</v>
      </c>
      <c r="AH15" s="38">
        <f t="shared" si="15"/>
        <v>0</v>
      </c>
      <c r="AI15" s="40">
        <f t="shared" si="16"/>
        <v>0</v>
      </c>
      <c r="AJ15" s="40">
        <f t="shared" si="17"/>
        <v>0</v>
      </c>
      <c r="AK15" s="39">
        <f t="shared" si="18"/>
        <v>0</v>
      </c>
    </row>
    <row r="16" spans="2:37">
      <c r="B16" s="2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2"/>
      <c r="O16" s="101" t="s">
        <v>29</v>
      </c>
      <c r="P16" s="102"/>
      <c r="Q16" s="116">
        <f>SUM(M6:M15)+SUM(S6:S15)</f>
        <v>0</v>
      </c>
    </row>
    <row r="17" spans="2:19">
      <c r="B17" s="71" t="s">
        <v>30</v>
      </c>
      <c r="C17" s="72"/>
      <c r="D17" s="75"/>
      <c r="E17" s="76"/>
      <c r="F17" s="77"/>
      <c r="G17" s="1"/>
      <c r="H17" s="1"/>
      <c r="I17" s="1"/>
      <c r="J17" s="1"/>
      <c r="K17" s="1"/>
      <c r="L17" s="1"/>
      <c r="M17" s="1"/>
      <c r="N17" s="2"/>
      <c r="O17" s="103" t="s">
        <v>31</v>
      </c>
      <c r="P17" s="104"/>
      <c r="Q17" s="117" t="str">
        <f>IF(Q16=0,"",SUM(N6:N15)+10^-6*SUM(T6:T15))</f>
        <v/>
      </c>
    </row>
    <row r="18" spans="2:19">
      <c r="B18" s="73"/>
      <c r="C18" s="74"/>
      <c r="D18" s="78"/>
      <c r="E18" s="79"/>
      <c r="F18" s="80"/>
      <c r="G18" s="1"/>
      <c r="H18" s="1"/>
      <c r="I18" s="1"/>
      <c r="J18" s="1"/>
      <c r="K18" s="1"/>
      <c r="L18" s="1"/>
      <c r="M18" s="1"/>
      <c r="N18" s="2"/>
      <c r="O18" s="103" t="s">
        <v>32</v>
      </c>
      <c r="P18" s="104"/>
      <c r="Q18" s="118" t="str">
        <f>IF(Q16=0,"",10^6*Q17/Q16)</f>
        <v/>
      </c>
    </row>
    <row r="19" spans="2:19">
      <c r="B19" s="63" t="s">
        <v>33</v>
      </c>
      <c r="C19" s="64"/>
      <c r="D19" s="65"/>
      <c r="E19" s="66"/>
      <c r="F19" s="67"/>
      <c r="G19" s="1"/>
      <c r="H19" s="1"/>
      <c r="I19" s="1"/>
      <c r="J19" s="1"/>
      <c r="K19" s="1"/>
      <c r="L19" s="1"/>
      <c r="M19" s="1"/>
      <c r="N19" s="2"/>
      <c r="O19" s="105" t="s">
        <v>34</v>
      </c>
      <c r="P19" s="106"/>
      <c r="Q19" s="119" t="str">
        <f>IF(Q16&gt;0,EXP(-Q17),"")</f>
        <v/>
      </c>
    </row>
    <row r="20" spans="2:19">
      <c r="B20" s="63" t="s">
        <v>35</v>
      </c>
      <c r="C20" s="64"/>
      <c r="D20" s="65"/>
      <c r="E20" s="66"/>
      <c r="F20" s="67"/>
      <c r="G20" s="1"/>
      <c r="H20" s="1"/>
      <c r="I20" s="1"/>
      <c r="J20" s="1"/>
      <c r="K20" s="1"/>
      <c r="L20" s="1"/>
      <c r="M20" s="1"/>
      <c r="N20" s="2"/>
      <c r="O20" s="107" t="s">
        <v>36</v>
      </c>
      <c r="P20" s="108"/>
      <c r="Q20" s="120" t="str">
        <f>IF(Q16=0,"",IF(Q18="","",IF(Q18&lt;3.4,"&gt;6",1.5-NORMSINV(Q18/10^6))))</f>
        <v/>
      </c>
    </row>
    <row r="21" spans="2:19" ht="13.5" thickBot="1">
      <c r="B21" s="54" t="s">
        <v>37</v>
      </c>
      <c r="C21" s="55"/>
      <c r="D21" s="56"/>
      <c r="E21" s="57"/>
      <c r="F21" s="58"/>
      <c r="G21" s="1"/>
      <c r="H21" s="1"/>
      <c r="I21" s="1"/>
      <c r="J21" s="1"/>
      <c r="K21" s="1"/>
      <c r="L21" s="1"/>
      <c r="M21" s="1"/>
      <c r="N21" s="2"/>
      <c r="O21" s="1"/>
      <c r="P21" s="1"/>
      <c r="Q21" s="1"/>
    </row>
    <row r="22" spans="2:19">
      <c r="B22" s="2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2"/>
      <c r="O22" s="1"/>
      <c r="P22" s="1"/>
      <c r="Q22" s="1"/>
    </row>
    <row r="23" spans="2:19" ht="13.5" thickBot="1">
      <c r="B23" s="59" t="s">
        <v>38</v>
      </c>
      <c r="C23" s="60"/>
      <c r="D23" s="1"/>
      <c r="E23" s="1"/>
      <c r="F23" s="2"/>
      <c r="G23" s="1"/>
      <c r="H23" s="1"/>
      <c r="I23" s="1"/>
      <c r="J23" s="1"/>
      <c r="K23" s="1"/>
      <c r="L23" s="1"/>
      <c r="M23" s="1"/>
      <c r="N23" s="2"/>
      <c r="O23" s="1"/>
      <c r="P23" s="61"/>
      <c r="Q23" s="62"/>
    </row>
    <row r="24" spans="2:19">
      <c r="B24" s="45"/>
      <c r="C24" s="46"/>
      <c r="D24" s="46"/>
      <c r="E24" s="46"/>
      <c r="F24" s="47"/>
      <c r="G24" s="1"/>
      <c r="H24" s="1"/>
      <c r="I24" s="1"/>
      <c r="J24" s="1"/>
      <c r="K24" s="1"/>
      <c r="L24" s="1"/>
      <c r="M24" s="1"/>
      <c r="N24" s="2"/>
      <c r="O24" s="1"/>
      <c r="P24" s="1"/>
      <c r="Q24" s="1"/>
    </row>
    <row r="25" spans="2:19">
      <c r="B25" s="48"/>
      <c r="C25" s="49"/>
      <c r="D25" s="49"/>
      <c r="E25" s="49"/>
      <c r="F25" s="50"/>
      <c r="G25" s="1"/>
      <c r="H25" s="1"/>
      <c r="I25" s="1"/>
      <c r="J25" s="1"/>
      <c r="K25" s="1"/>
      <c r="L25" s="1"/>
      <c r="M25" s="1"/>
      <c r="N25" s="2"/>
      <c r="O25" s="1"/>
      <c r="P25" s="1"/>
      <c r="Q25" s="1"/>
      <c r="S25" s="41"/>
    </row>
    <row r="26" spans="2:19">
      <c r="B26" s="48"/>
      <c r="C26" s="49"/>
      <c r="D26" s="49"/>
      <c r="E26" s="49"/>
      <c r="F26" s="50"/>
      <c r="G26" s="1"/>
      <c r="H26" s="1"/>
      <c r="I26" s="1"/>
      <c r="J26" s="1"/>
      <c r="K26" s="1"/>
      <c r="L26" s="1"/>
      <c r="M26" s="1"/>
      <c r="N26" s="2"/>
      <c r="O26" s="1"/>
      <c r="P26" s="1"/>
      <c r="Q26" s="1"/>
    </row>
    <row r="27" spans="2:19">
      <c r="B27" s="48"/>
      <c r="C27" s="49"/>
      <c r="D27" s="49"/>
      <c r="E27" s="49"/>
      <c r="F27" s="50"/>
      <c r="G27" s="1"/>
      <c r="H27" s="1"/>
      <c r="I27" s="1"/>
      <c r="J27" s="1"/>
      <c r="K27" s="1"/>
      <c r="L27" s="1"/>
      <c r="M27" s="1"/>
      <c r="N27" s="2"/>
      <c r="O27" s="1"/>
      <c r="P27" s="1"/>
      <c r="Q27" s="1"/>
    </row>
    <row r="28" spans="2:19">
      <c r="B28" s="48"/>
      <c r="C28" s="49"/>
      <c r="D28" s="49"/>
      <c r="E28" s="49"/>
      <c r="F28" s="50"/>
      <c r="G28" s="1"/>
      <c r="H28" s="1"/>
      <c r="I28" s="1"/>
      <c r="J28" s="1"/>
      <c r="K28" s="1"/>
      <c r="L28" s="1"/>
      <c r="M28" s="1"/>
      <c r="N28" s="2"/>
      <c r="O28" s="1"/>
      <c r="P28" s="1"/>
      <c r="Q28" s="1"/>
    </row>
    <row r="29" spans="2:19">
      <c r="B29" s="48"/>
      <c r="C29" s="49"/>
      <c r="D29" s="49"/>
      <c r="E29" s="49"/>
      <c r="F29" s="50"/>
      <c r="G29" s="1"/>
      <c r="H29" s="1"/>
      <c r="I29" s="1"/>
      <c r="J29" s="1"/>
      <c r="K29" s="1"/>
      <c r="L29" s="1"/>
      <c r="M29" s="1"/>
      <c r="N29" s="2"/>
      <c r="O29" s="1"/>
      <c r="P29" s="1"/>
      <c r="Q29" s="1"/>
    </row>
    <row r="30" spans="2:19" ht="13.5" thickBot="1">
      <c r="B30" s="51"/>
      <c r="C30" s="52"/>
      <c r="D30" s="52"/>
      <c r="E30" s="52"/>
      <c r="F30" s="53"/>
      <c r="G30" s="1"/>
      <c r="H30" s="1"/>
      <c r="I30" s="1"/>
      <c r="J30" s="1"/>
      <c r="K30" s="1"/>
      <c r="L30" s="1"/>
      <c r="M30" s="1"/>
      <c r="N30" s="2"/>
      <c r="O30" s="1"/>
      <c r="P30" s="1"/>
      <c r="Q30" s="1"/>
    </row>
    <row r="31" spans="2:19" ht="26.1" customHeight="1"/>
    <row r="32" spans="2:19" ht="26.1" customHeight="1"/>
    <row r="33" spans="4:17" ht="26.1" customHeight="1">
      <c r="D33" s="44" t="s">
        <v>39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</sheetData>
  <mergeCells count="24">
    <mergeCell ref="B2:G2"/>
    <mergeCell ref="G4:L4"/>
    <mergeCell ref="M4:N4"/>
    <mergeCell ref="S4:T4"/>
    <mergeCell ref="V4:AA4"/>
    <mergeCell ref="AH4:AK4"/>
    <mergeCell ref="O16:P16"/>
    <mergeCell ref="B17:C18"/>
    <mergeCell ref="D17:F18"/>
    <mergeCell ref="O17:P17"/>
    <mergeCell ref="O18:P18"/>
    <mergeCell ref="AC4:AF4"/>
    <mergeCell ref="B19:C19"/>
    <mergeCell ref="D19:F19"/>
    <mergeCell ref="O19:P19"/>
    <mergeCell ref="B20:C20"/>
    <mergeCell ref="D20:F20"/>
    <mergeCell ref="O20:P20"/>
    <mergeCell ref="D33:Q33"/>
    <mergeCell ref="B24:F30"/>
    <mergeCell ref="B21:C21"/>
    <mergeCell ref="D21:F21"/>
    <mergeCell ref="B23:C23"/>
    <mergeCell ref="P23:Q23"/>
  </mergeCells>
  <phoneticPr fontId="2" type="noConversion"/>
  <conditionalFormatting sqref="I6:J15">
    <cfRule type="expression" dxfId="11" priority="1" stopIfTrue="1">
      <formula>#REF!&lt;&gt;"Yes"</formula>
    </cfRule>
    <cfRule type="expression" dxfId="10" priority="2" stopIfTrue="1">
      <formula>$F6&lt;&gt;"Weibull"</formula>
    </cfRule>
  </conditionalFormatting>
  <conditionalFormatting sqref="G6:G15">
    <cfRule type="expression" dxfId="9" priority="3" stopIfTrue="1">
      <formula xml:space="preserve"> $F6="Weibull"</formula>
    </cfRule>
    <cfRule type="expression" dxfId="8" priority="4" stopIfTrue="1">
      <formula xml:space="preserve"> $F6=""</formula>
    </cfRule>
    <cfRule type="expression" dxfId="7" priority="5" stopIfTrue="1">
      <formula xml:space="preserve"> $F6="Attribute"</formula>
    </cfRule>
  </conditionalFormatting>
  <conditionalFormatting sqref="K6:L15">
    <cfRule type="expression" dxfId="6" priority="6" stopIfTrue="1">
      <formula>$F6="Attribute"</formula>
    </cfRule>
    <cfRule type="expression" dxfId="5" priority="7" stopIfTrue="1">
      <formula>$F6=""</formula>
    </cfRule>
  </conditionalFormatting>
  <conditionalFormatting sqref="H6:H15">
    <cfRule type="expression" dxfId="4" priority="8" stopIfTrue="1">
      <formula xml:space="preserve"> $F6&lt;&gt;"Normal"</formula>
    </cfRule>
    <cfRule type="expression" dxfId="3" priority="9" stopIfTrue="1">
      <formula xml:space="preserve"> $F6=""</formula>
    </cfRule>
    <cfRule type="expression" dxfId="2" priority="10" stopIfTrue="1">
      <formula xml:space="preserve"> $F6="Attribute"</formula>
    </cfRule>
  </conditionalFormatting>
  <conditionalFormatting sqref="M6:N15">
    <cfRule type="expression" dxfId="1" priority="11" stopIfTrue="1">
      <formula>$F6&lt;&gt;"Attribute"</formula>
    </cfRule>
  </conditionalFormatting>
  <conditionalFormatting sqref="F6:F15">
    <cfRule type="expression" dxfId="0" priority="12" stopIfTrue="1">
      <formula>#REF!&lt;&gt;"Yes"</formula>
    </cfRule>
  </conditionalFormatting>
  <dataValidations count="1">
    <dataValidation type="list" allowBlank="1" showInputMessage="1" showErrorMessage="1" sqref="F6:F15" xr:uid="{00000000-0002-0000-0000-000000000000}">
      <formula1>"Normal, Exponential, Weibull, Attribute"</formula1>
    </dataValidation>
  </dataValidations>
  <pageMargins left="0.75" right="0.75" top="1" bottom="1" header="0.5" footer="0.5"/>
  <pageSetup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38A769-8F83-4F5D-9165-E63FE8D72BE2}"/>
</file>

<file path=customXml/itemProps2.xml><?xml version="1.0" encoding="utf-8"?>
<ds:datastoreItem xmlns:ds="http://schemas.openxmlformats.org/officeDocument/2006/customXml" ds:itemID="{8136F393-7EFC-4B0A-BFBC-11721787B0E2}"/>
</file>

<file path=customXml/itemProps3.xml><?xml version="1.0" encoding="utf-8"?>
<ds:datastoreItem xmlns:ds="http://schemas.openxmlformats.org/officeDocument/2006/customXml" ds:itemID="{5DEB6CD8-6E3B-4E8B-BF02-B3C84830C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2008-04-17T10:44:25Z</dcterms:created>
  <dcterms:modified xsi:type="dcterms:W3CDTF">2024-03-21T16:06:02Z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