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11"/>
  <workbookPr defaultThemeVersion="124226"/>
  <xr:revisionPtr revIDLastSave="14" documentId="11_43480782EE39412BA3DE3009CA4925F24354A12D" xr6:coauthVersionLast="47" xr6:coauthVersionMax="47" xr10:uidLastSave="{48EC1EEB-5B76-4B94-A41D-92491410A926}"/>
  <bookViews>
    <workbookView xWindow="240" yWindow="105" windowWidth="11475" windowHeight="6720" firstSheet="1" xr2:uid="{00000000-000D-0000-FFFF-FFFF00000000}"/>
  </bookViews>
  <sheets>
    <sheet name="Data" sheetId="1" r:id="rId1"/>
    <sheet name="Results" sheetId="2" r:id="rId2"/>
    <sheet name="Calculation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 l="1"/>
  <c r="L15" i="2" s="1"/>
  <c r="I15" i="2"/>
  <c r="I5" i="2"/>
  <c r="B16" i="3"/>
  <c r="D16" i="3" s="1"/>
  <c r="C16" i="3"/>
  <c r="E16" i="3" s="1"/>
  <c r="H16" i="3"/>
  <c r="I16" i="3"/>
  <c r="K16" i="3" s="1"/>
  <c r="N16" i="3"/>
  <c r="O16" i="3"/>
  <c r="Q16" i="3" s="1"/>
  <c r="B17" i="3"/>
  <c r="C17" i="3"/>
  <c r="E17" i="3" s="1"/>
  <c r="H17" i="3"/>
  <c r="I17" i="3"/>
  <c r="K17" i="3" s="1"/>
  <c r="N17" i="3"/>
  <c r="O17" i="3"/>
  <c r="Q17" i="3" s="1"/>
  <c r="B18" i="3"/>
  <c r="C18" i="3"/>
  <c r="E18" i="3" s="1"/>
  <c r="H18" i="3"/>
  <c r="I18" i="3"/>
  <c r="K18" i="3" s="1"/>
  <c r="N18" i="3"/>
  <c r="O18" i="3"/>
  <c r="Q18" i="3" s="1"/>
  <c r="B19" i="3"/>
  <c r="C19" i="3"/>
  <c r="E19" i="3" s="1"/>
  <c r="H19" i="3"/>
  <c r="I19" i="3"/>
  <c r="K19" i="3" s="1"/>
  <c r="N19" i="3"/>
  <c r="O19" i="3"/>
  <c r="Q19" i="3" s="1"/>
  <c r="B20" i="3"/>
  <c r="C20" i="3"/>
  <c r="E20" i="3" s="1"/>
  <c r="H20" i="3"/>
  <c r="I20" i="3"/>
  <c r="K20" i="3" s="1"/>
  <c r="N20" i="3"/>
  <c r="O20" i="3"/>
  <c r="Q20" i="3" s="1"/>
  <c r="B21" i="3"/>
  <c r="C21" i="3"/>
  <c r="E21" i="3" s="1"/>
  <c r="H21" i="3"/>
  <c r="L21" i="3" s="1"/>
  <c r="I21" i="3"/>
  <c r="K21" i="3" s="1"/>
  <c r="N21" i="3"/>
  <c r="O21" i="3"/>
  <c r="Q21" i="3" s="1"/>
  <c r="B22" i="3"/>
  <c r="C22" i="3"/>
  <c r="E22" i="3" s="1"/>
  <c r="H22" i="3"/>
  <c r="I22" i="3"/>
  <c r="K22" i="3" s="1"/>
  <c r="N22" i="3"/>
  <c r="O22" i="3"/>
  <c r="Q22" i="3" s="1"/>
  <c r="B23" i="3"/>
  <c r="D23" i="3" s="1"/>
  <c r="C23" i="3"/>
  <c r="E23" i="3" s="1"/>
  <c r="H23" i="3"/>
  <c r="I23" i="3"/>
  <c r="K23" i="3" s="1"/>
  <c r="N23" i="3"/>
  <c r="O23" i="3"/>
  <c r="Q23" i="3" s="1"/>
  <c r="B24" i="3"/>
  <c r="C24" i="3"/>
  <c r="E24" i="3" s="1"/>
  <c r="F24" i="3"/>
  <c r="H24" i="3"/>
  <c r="I24" i="3"/>
  <c r="K24" i="3" s="1"/>
  <c r="N24" i="3"/>
  <c r="O24" i="3"/>
  <c r="Q24" i="3" s="1"/>
  <c r="B25" i="3"/>
  <c r="C25" i="3"/>
  <c r="E25" i="3" s="1"/>
  <c r="H25" i="3"/>
  <c r="J25" i="3" s="1"/>
  <c r="I25" i="3"/>
  <c r="K25" i="3" s="1"/>
  <c r="N25" i="3"/>
  <c r="P25" i="3" s="1"/>
  <c r="O25" i="3"/>
  <c r="Q25" i="3" s="1"/>
  <c r="B26" i="3"/>
  <c r="C26" i="3"/>
  <c r="E26" i="3" s="1"/>
  <c r="H26" i="3"/>
  <c r="I26" i="3"/>
  <c r="K26" i="3" s="1"/>
  <c r="N26" i="3"/>
  <c r="O26" i="3"/>
  <c r="Q26" i="3" s="1"/>
  <c r="B27" i="3"/>
  <c r="D27" i="3" s="1"/>
  <c r="C27" i="3"/>
  <c r="E27" i="3" s="1"/>
  <c r="H27" i="3"/>
  <c r="J27" i="3" s="1"/>
  <c r="I27" i="3"/>
  <c r="K27" i="3" s="1"/>
  <c r="N27" i="3"/>
  <c r="P27" i="3" s="1"/>
  <c r="O27" i="3"/>
  <c r="Q27" i="3" s="1"/>
  <c r="B28" i="3"/>
  <c r="D28" i="3" s="1"/>
  <c r="C28" i="3"/>
  <c r="E28" i="3" s="1"/>
  <c r="H28" i="3"/>
  <c r="J28" i="3" s="1"/>
  <c r="I28" i="3"/>
  <c r="K28" i="3" s="1"/>
  <c r="N28" i="3"/>
  <c r="O28" i="3"/>
  <c r="Q28" i="3" s="1"/>
  <c r="B29" i="3"/>
  <c r="C29" i="3"/>
  <c r="E29" i="3" s="1"/>
  <c r="H29" i="3"/>
  <c r="J29" i="3" s="1"/>
  <c r="I29" i="3"/>
  <c r="K29" i="3" s="1"/>
  <c r="N29" i="3"/>
  <c r="P29" i="3" s="1"/>
  <c r="O29" i="3"/>
  <c r="Q29" i="3" s="1"/>
  <c r="B30" i="3"/>
  <c r="C30" i="3"/>
  <c r="E30" i="3" s="1"/>
  <c r="H30" i="3"/>
  <c r="J30" i="3" s="1"/>
  <c r="I30" i="3"/>
  <c r="K30" i="3" s="1"/>
  <c r="N30" i="3"/>
  <c r="P30" i="3" s="1"/>
  <c r="O30" i="3"/>
  <c r="Q30" i="3" s="1"/>
  <c r="B31" i="3"/>
  <c r="C31" i="3"/>
  <c r="E31" i="3" s="1"/>
  <c r="H31" i="3"/>
  <c r="I31" i="3"/>
  <c r="K31" i="3" s="1"/>
  <c r="N31" i="3"/>
  <c r="P31" i="3" s="1"/>
  <c r="O31" i="3"/>
  <c r="Q31" i="3" s="1"/>
  <c r="B32" i="3"/>
  <c r="D32" i="3" s="1"/>
  <c r="C32" i="3"/>
  <c r="E32" i="3" s="1"/>
  <c r="H32" i="3"/>
  <c r="J32" i="3" s="1"/>
  <c r="I32" i="3"/>
  <c r="K32" i="3" s="1"/>
  <c r="N32" i="3"/>
  <c r="P32" i="3" s="1"/>
  <c r="O32" i="3"/>
  <c r="Q32" i="3" s="1"/>
  <c r="B33" i="3"/>
  <c r="C33" i="3"/>
  <c r="E33" i="3" s="1"/>
  <c r="H33" i="3"/>
  <c r="J33" i="3" s="1"/>
  <c r="I33" i="3"/>
  <c r="K33" i="3" s="1"/>
  <c r="L33" i="3"/>
  <c r="N33" i="3"/>
  <c r="O33" i="3"/>
  <c r="Q33" i="3" s="1"/>
  <c r="B34" i="3"/>
  <c r="C34" i="3"/>
  <c r="E34" i="3" s="1"/>
  <c r="H34" i="3"/>
  <c r="J34" i="3" s="1"/>
  <c r="I34" i="3"/>
  <c r="K34" i="3" s="1"/>
  <c r="N34" i="3"/>
  <c r="P34" i="3" s="1"/>
  <c r="O34" i="3"/>
  <c r="Q34" i="3" s="1"/>
  <c r="B35" i="3"/>
  <c r="C35" i="3"/>
  <c r="E35" i="3" s="1"/>
  <c r="H35" i="3"/>
  <c r="J35" i="3" s="1"/>
  <c r="I35" i="3"/>
  <c r="K35" i="3" s="1"/>
  <c r="N35" i="3"/>
  <c r="P35" i="3" s="1"/>
  <c r="O35" i="3"/>
  <c r="Q35" i="3" s="1"/>
  <c r="B36" i="3"/>
  <c r="D36" i="3" s="1"/>
  <c r="C36" i="3"/>
  <c r="E36" i="3" s="1"/>
  <c r="H36" i="3"/>
  <c r="I36" i="3"/>
  <c r="K36" i="3" s="1"/>
  <c r="N36" i="3"/>
  <c r="P36" i="3" s="1"/>
  <c r="O36" i="3"/>
  <c r="Q36" i="3" s="1"/>
  <c r="B37" i="3"/>
  <c r="C37" i="3"/>
  <c r="E37" i="3" s="1"/>
  <c r="H37" i="3"/>
  <c r="J37" i="3" s="1"/>
  <c r="I37" i="3"/>
  <c r="K37" i="3" s="1"/>
  <c r="N37" i="3"/>
  <c r="O37" i="3"/>
  <c r="Q37" i="3" s="1"/>
  <c r="B38" i="3"/>
  <c r="C38" i="3"/>
  <c r="E38" i="3" s="1"/>
  <c r="H38" i="3"/>
  <c r="J38" i="3" s="1"/>
  <c r="I38" i="3"/>
  <c r="K38" i="3" s="1"/>
  <c r="N38" i="3"/>
  <c r="O38" i="3"/>
  <c r="Q38" i="3" s="1"/>
  <c r="B39" i="3"/>
  <c r="C39" i="3"/>
  <c r="E39" i="3" s="1"/>
  <c r="H39" i="3"/>
  <c r="J39" i="3" s="1"/>
  <c r="I39" i="3"/>
  <c r="K39" i="3" s="1"/>
  <c r="N39" i="3"/>
  <c r="P39" i="3" s="1"/>
  <c r="O39" i="3"/>
  <c r="Q39" i="3" s="1"/>
  <c r="B40" i="3"/>
  <c r="D40" i="3" s="1"/>
  <c r="C40" i="3"/>
  <c r="E40" i="3" s="1"/>
  <c r="H40" i="3"/>
  <c r="J40" i="3" s="1"/>
  <c r="I40" i="3"/>
  <c r="K40" i="3" s="1"/>
  <c r="N40" i="3"/>
  <c r="P40" i="3" s="1"/>
  <c r="O40" i="3"/>
  <c r="Q40" i="3" s="1"/>
  <c r="B41" i="3"/>
  <c r="C41" i="3"/>
  <c r="E41" i="3" s="1"/>
  <c r="H41" i="3"/>
  <c r="J41" i="3" s="1"/>
  <c r="I41" i="3"/>
  <c r="K41" i="3" s="1"/>
  <c r="N41" i="3"/>
  <c r="O41" i="3"/>
  <c r="Q41" i="3" s="1"/>
  <c r="B42" i="3"/>
  <c r="C42" i="3"/>
  <c r="E42" i="3" s="1"/>
  <c r="H42" i="3"/>
  <c r="I42" i="3"/>
  <c r="K42" i="3" s="1"/>
  <c r="N42" i="3"/>
  <c r="P42" i="3" s="1"/>
  <c r="O42" i="3"/>
  <c r="Q42" i="3" s="1"/>
  <c r="B43" i="3"/>
  <c r="C43" i="3"/>
  <c r="E43" i="3" s="1"/>
  <c r="H43" i="3"/>
  <c r="J43" i="3" s="1"/>
  <c r="I43" i="3"/>
  <c r="K43" i="3" s="1"/>
  <c r="N43" i="3"/>
  <c r="P43" i="3" s="1"/>
  <c r="O43" i="3"/>
  <c r="Q43" i="3" s="1"/>
  <c r="B44" i="3"/>
  <c r="D44" i="3" s="1"/>
  <c r="C44" i="3"/>
  <c r="E44" i="3" s="1"/>
  <c r="H44" i="3"/>
  <c r="J44" i="3" s="1"/>
  <c r="I44" i="3"/>
  <c r="K44" i="3" s="1"/>
  <c r="N44" i="3"/>
  <c r="P44" i="3" s="1"/>
  <c r="O44" i="3"/>
  <c r="Q44" i="3" s="1"/>
  <c r="B45" i="3"/>
  <c r="C45" i="3"/>
  <c r="E45" i="3" s="1"/>
  <c r="H45" i="3"/>
  <c r="J45" i="3" s="1"/>
  <c r="I45" i="3"/>
  <c r="K45" i="3" s="1"/>
  <c r="N45" i="3"/>
  <c r="P45" i="3" s="1"/>
  <c r="O45" i="3"/>
  <c r="Q45" i="3" s="1"/>
  <c r="B46" i="3"/>
  <c r="C46" i="3"/>
  <c r="E46" i="3" s="1"/>
  <c r="H46" i="3"/>
  <c r="J46" i="3" s="1"/>
  <c r="I46" i="3"/>
  <c r="K46" i="3" s="1"/>
  <c r="N46" i="3"/>
  <c r="P46" i="3" s="1"/>
  <c r="O46" i="3"/>
  <c r="Q46" i="3" s="1"/>
  <c r="B47" i="3"/>
  <c r="C47" i="3"/>
  <c r="E47" i="3" s="1"/>
  <c r="H47" i="3"/>
  <c r="I47" i="3"/>
  <c r="K47" i="3" s="1"/>
  <c r="N47" i="3"/>
  <c r="P47" i="3" s="1"/>
  <c r="O47" i="3"/>
  <c r="Q47" i="3" s="1"/>
  <c r="B48" i="3"/>
  <c r="C48" i="3"/>
  <c r="E48" i="3" s="1"/>
  <c r="H48" i="3"/>
  <c r="J48" i="3" s="1"/>
  <c r="I48" i="3"/>
  <c r="K48" i="3" s="1"/>
  <c r="N48" i="3"/>
  <c r="P48" i="3" s="1"/>
  <c r="O48" i="3"/>
  <c r="Q48" i="3" s="1"/>
  <c r="B49" i="3"/>
  <c r="C49" i="3"/>
  <c r="E49" i="3" s="1"/>
  <c r="H49" i="3"/>
  <c r="I49" i="3"/>
  <c r="K49" i="3" s="1"/>
  <c r="N49" i="3"/>
  <c r="P49" i="3" s="1"/>
  <c r="O49" i="3"/>
  <c r="Q49" i="3" s="1"/>
  <c r="B50" i="3"/>
  <c r="C50" i="3"/>
  <c r="E50" i="3" s="1"/>
  <c r="H50" i="3"/>
  <c r="I50" i="3"/>
  <c r="K50" i="3" s="1"/>
  <c r="N50" i="3"/>
  <c r="P50" i="3" s="1"/>
  <c r="O50" i="3"/>
  <c r="Q50" i="3" s="1"/>
  <c r="B51" i="3"/>
  <c r="C51" i="3"/>
  <c r="E51" i="3" s="1"/>
  <c r="H51" i="3"/>
  <c r="I51" i="3"/>
  <c r="K51" i="3" s="1"/>
  <c r="N51" i="3"/>
  <c r="P51" i="3" s="1"/>
  <c r="O51" i="3"/>
  <c r="Q51" i="3" s="1"/>
  <c r="B52" i="3"/>
  <c r="C52" i="3"/>
  <c r="E52" i="3" s="1"/>
  <c r="H52" i="3"/>
  <c r="I52" i="3"/>
  <c r="K52" i="3" s="1"/>
  <c r="N52" i="3"/>
  <c r="O52" i="3"/>
  <c r="Q52" i="3" s="1"/>
  <c r="B53" i="3"/>
  <c r="C53" i="3"/>
  <c r="E53" i="3" s="1"/>
  <c r="H53" i="3"/>
  <c r="I53" i="3"/>
  <c r="K53" i="3" s="1"/>
  <c r="N53" i="3"/>
  <c r="P53" i="3" s="1"/>
  <c r="O53" i="3"/>
  <c r="Q53" i="3" s="1"/>
  <c r="B54" i="3"/>
  <c r="C54" i="3"/>
  <c r="E54" i="3" s="1"/>
  <c r="H54" i="3"/>
  <c r="I54" i="3"/>
  <c r="K54" i="3" s="1"/>
  <c r="N54" i="3"/>
  <c r="P54" i="3" s="1"/>
  <c r="O54" i="3"/>
  <c r="Q54" i="3" s="1"/>
  <c r="B55" i="3"/>
  <c r="C55" i="3"/>
  <c r="E55" i="3" s="1"/>
  <c r="H55" i="3"/>
  <c r="J55" i="3" s="1"/>
  <c r="I55" i="3"/>
  <c r="K55" i="3" s="1"/>
  <c r="N55" i="3"/>
  <c r="O55" i="3"/>
  <c r="Q55" i="3" s="1"/>
  <c r="C7" i="3"/>
  <c r="E7" i="3" s="1"/>
  <c r="C8" i="3"/>
  <c r="E8" i="3" s="1"/>
  <c r="C9" i="3"/>
  <c r="E9" i="3" s="1"/>
  <c r="C10" i="3"/>
  <c r="E10" i="3" s="1"/>
  <c r="C11" i="3"/>
  <c r="E11" i="3" s="1"/>
  <c r="C12" i="3"/>
  <c r="E12" i="3" s="1"/>
  <c r="C13" i="3"/>
  <c r="E13" i="3" s="1"/>
  <c r="C14" i="3"/>
  <c r="E14" i="3" s="1"/>
  <c r="C15" i="3"/>
  <c r="E15" i="3" s="1"/>
  <c r="H7" i="3"/>
  <c r="J7" i="3" s="1"/>
  <c r="I7" i="3"/>
  <c r="K7" i="3" s="1"/>
  <c r="N7" i="3"/>
  <c r="P7" i="3" s="1"/>
  <c r="O7" i="3"/>
  <c r="Q7" i="3" s="1"/>
  <c r="H8" i="3"/>
  <c r="J8" i="3" s="1"/>
  <c r="I8" i="3"/>
  <c r="K8" i="3" s="1"/>
  <c r="N8" i="3"/>
  <c r="P8" i="3" s="1"/>
  <c r="O8" i="3"/>
  <c r="Q8" i="3" s="1"/>
  <c r="H9" i="3"/>
  <c r="J9" i="3" s="1"/>
  <c r="I9" i="3"/>
  <c r="K9" i="3" s="1"/>
  <c r="N9" i="3"/>
  <c r="P9" i="3" s="1"/>
  <c r="O9" i="3"/>
  <c r="Q9" i="3" s="1"/>
  <c r="H10" i="3"/>
  <c r="J10" i="3" s="1"/>
  <c r="I10" i="3"/>
  <c r="K10" i="3" s="1"/>
  <c r="N10" i="3"/>
  <c r="P10" i="3" s="1"/>
  <c r="O10" i="3"/>
  <c r="Q10" i="3" s="1"/>
  <c r="H11" i="3"/>
  <c r="J11" i="3" s="1"/>
  <c r="I11" i="3"/>
  <c r="K11" i="3" s="1"/>
  <c r="N11" i="3"/>
  <c r="P11" i="3" s="1"/>
  <c r="O11" i="3"/>
  <c r="Q11" i="3" s="1"/>
  <c r="H12" i="3"/>
  <c r="J12" i="3" s="1"/>
  <c r="I12" i="3"/>
  <c r="K12" i="3" s="1"/>
  <c r="N12" i="3"/>
  <c r="P12" i="3" s="1"/>
  <c r="O12" i="3"/>
  <c r="Q12" i="3" s="1"/>
  <c r="H13" i="3"/>
  <c r="J13" i="3" s="1"/>
  <c r="I13" i="3"/>
  <c r="K13" i="3" s="1"/>
  <c r="N13" i="3"/>
  <c r="P13" i="3" s="1"/>
  <c r="O13" i="3"/>
  <c r="Q13" i="3" s="1"/>
  <c r="H14" i="3"/>
  <c r="J14" i="3" s="1"/>
  <c r="I14" i="3"/>
  <c r="K14" i="3" s="1"/>
  <c r="N14" i="3"/>
  <c r="P14" i="3" s="1"/>
  <c r="O14" i="3"/>
  <c r="Q14" i="3" s="1"/>
  <c r="H15" i="3"/>
  <c r="J15" i="3" s="1"/>
  <c r="I15" i="3"/>
  <c r="K15" i="3" s="1"/>
  <c r="N15" i="3"/>
  <c r="P15" i="3" s="1"/>
  <c r="O15" i="3"/>
  <c r="Q15" i="3" s="1"/>
  <c r="O6" i="3"/>
  <c r="Q6" i="3" s="1"/>
  <c r="N6" i="3"/>
  <c r="P6" i="3" s="1"/>
  <c r="I6" i="3"/>
  <c r="K6" i="3" s="1"/>
  <c r="H6" i="3"/>
  <c r="L6" i="3" s="1"/>
  <c r="C6" i="3"/>
  <c r="E6" i="3" s="1"/>
  <c r="B7" i="3"/>
  <c r="D7" i="3" s="1"/>
  <c r="B8" i="3"/>
  <c r="D8" i="3" s="1"/>
  <c r="B9" i="3"/>
  <c r="B10" i="3"/>
  <c r="B11" i="3"/>
  <c r="B12" i="3"/>
  <c r="D12" i="3" s="1"/>
  <c r="B13" i="3"/>
  <c r="B14" i="3"/>
  <c r="B15" i="3"/>
  <c r="B6" i="3"/>
  <c r="F43" i="3" l="1"/>
  <c r="L42" i="3"/>
  <c r="R41" i="3"/>
  <c r="F41" i="3"/>
  <c r="R38" i="3"/>
  <c r="F29" i="3"/>
  <c r="L26" i="3"/>
  <c r="L20" i="3"/>
  <c r="F19" i="3"/>
  <c r="R17" i="3"/>
  <c r="L16" i="3"/>
  <c r="L52" i="3"/>
  <c r="L38" i="3"/>
  <c r="F31" i="3"/>
  <c r="L30" i="3"/>
  <c r="F30" i="3"/>
  <c r="R26" i="3"/>
  <c r="F26" i="3"/>
  <c r="R24" i="3"/>
  <c r="P26" i="3"/>
  <c r="R55" i="3"/>
  <c r="F45" i="3"/>
  <c r="L51" i="3"/>
  <c r="F48" i="3"/>
  <c r="R30" i="3"/>
  <c r="L23" i="3"/>
  <c r="R20" i="3"/>
  <c r="F20" i="3"/>
  <c r="R18" i="3"/>
  <c r="L17" i="3"/>
  <c r="R39" i="3"/>
  <c r="F33" i="3"/>
  <c r="F16" i="3"/>
  <c r="L41" i="3"/>
  <c r="M54" i="3"/>
  <c r="M47" i="3"/>
  <c r="M36" i="3"/>
  <c r="M31" i="3"/>
  <c r="M24" i="3"/>
  <c r="M19" i="3"/>
  <c r="P17" i="3"/>
  <c r="T38" i="3"/>
  <c r="T37" i="3"/>
  <c r="S33" i="3"/>
  <c r="T27" i="3"/>
  <c r="T29" i="3"/>
  <c r="L29" i="3"/>
  <c r="R31" i="3"/>
  <c r="F32" i="3"/>
  <c r="R35" i="3"/>
  <c r="M35" i="3"/>
  <c r="F36" i="3"/>
  <c r="S37" i="3"/>
  <c r="F37" i="3"/>
  <c r="L37" i="3"/>
  <c r="S38" i="3"/>
  <c r="F40" i="3"/>
  <c r="M45" i="3"/>
  <c r="T45" i="3"/>
  <c r="L45" i="3"/>
  <c r="L46" i="3"/>
  <c r="M46" i="3"/>
  <c r="R49" i="3"/>
  <c r="T49" i="3"/>
  <c r="M53" i="3"/>
  <c r="T53" i="3"/>
  <c r="T55" i="3"/>
  <c r="D55" i="3"/>
  <c r="L47" i="3"/>
  <c r="T47" i="3"/>
  <c r="T43" i="3"/>
  <c r="T39" i="3"/>
  <c r="L34" i="3"/>
  <c r="T34" i="3"/>
  <c r="R34" i="3"/>
  <c r="S28" i="3"/>
  <c r="T28" i="3"/>
  <c r="F23" i="3"/>
  <c r="S22" i="3"/>
  <c r="S21" i="3"/>
  <c r="T21" i="3"/>
  <c r="M20" i="3"/>
  <c r="S17" i="3"/>
  <c r="T17" i="3"/>
  <c r="S16" i="3"/>
  <c r="G16" i="3"/>
  <c r="T44" i="3"/>
  <c r="T9" i="3"/>
  <c r="D39" i="3"/>
  <c r="J47" i="3"/>
  <c r="J26" i="3"/>
  <c r="P38" i="3"/>
  <c r="T6" i="3"/>
  <c r="R8" i="3"/>
  <c r="F53" i="3"/>
  <c r="M51" i="3"/>
  <c r="L48" i="3"/>
  <c r="L40" i="3"/>
  <c r="F39" i="3"/>
  <c r="R37" i="3"/>
  <c r="L36" i="3"/>
  <c r="F35" i="3"/>
  <c r="R33" i="3"/>
  <c r="L32" i="3"/>
  <c r="R29" i="3"/>
  <c r="M28" i="3"/>
  <c r="G28" i="3"/>
  <c r="S27" i="3"/>
  <c r="M27" i="3"/>
  <c r="G27" i="3"/>
  <c r="S26" i="3"/>
  <c r="M26" i="3"/>
  <c r="G26" i="3"/>
  <c r="S25" i="3"/>
  <c r="M25" i="3"/>
  <c r="L24" i="3"/>
  <c r="R21" i="3"/>
  <c r="T36" i="3"/>
  <c r="T20" i="3"/>
  <c r="D38" i="3"/>
  <c r="J24" i="3"/>
  <c r="P37" i="3"/>
  <c r="R14" i="3"/>
  <c r="M52" i="3"/>
  <c r="R40" i="3"/>
  <c r="L39" i="3"/>
  <c r="F38" i="3"/>
  <c r="R36" i="3"/>
  <c r="L35" i="3"/>
  <c r="F34" i="3"/>
  <c r="R32" i="3"/>
  <c r="L31" i="3"/>
  <c r="R28" i="3"/>
  <c r="L28" i="3"/>
  <c r="F28" i="3"/>
  <c r="R27" i="3"/>
  <c r="L27" i="3"/>
  <c r="F27" i="3"/>
  <c r="R25" i="3"/>
  <c r="L25" i="3"/>
  <c r="R22" i="3"/>
  <c r="D6" i="3"/>
  <c r="J36" i="3"/>
  <c r="P28" i="3"/>
  <c r="R52" i="3"/>
  <c r="P52" i="3"/>
  <c r="F51" i="3"/>
  <c r="T51" i="3"/>
  <c r="T18" i="3"/>
  <c r="G18" i="3"/>
  <c r="T13" i="3"/>
  <c r="D48" i="3"/>
  <c r="D18" i="3"/>
  <c r="D13" i="3"/>
  <c r="R9" i="3"/>
  <c r="R15" i="3"/>
  <c r="M55" i="3"/>
  <c r="M43" i="3"/>
  <c r="D25" i="3"/>
  <c r="G25" i="3"/>
  <c r="P23" i="3"/>
  <c r="S23" i="3"/>
  <c r="D21" i="3"/>
  <c r="G21" i="3"/>
  <c r="P19" i="3"/>
  <c r="S19" i="3"/>
  <c r="T52" i="3"/>
  <c r="D47" i="3"/>
  <c r="L55" i="3"/>
  <c r="R53" i="3"/>
  <c r="D53" i="3"/>
  <c r="F49" i="3"/>
  <c r="D45" i="3"/>
  <c r="L44" i="3"/>
  <c r="L43" i="3"/>
  <c r="M42" i="3"/>
  <c r="S41" i="3"/>
  <c r="P41" i="3"/>
  <c r="D41" i="3"/>
  <c r="D37" i="3"/>
  <c r="D35" i="3"/>
  <c r="T35" i="3"/>
  <c r="D33" i="3"/>
  <c r="D31" i="3"/>
  <c r="T31" i="3"/>
  <c r="D30" i="3"/>
  <c r="T30" i="3"/>
  <c r="D29" i="3"/>
  <c r="T26" i="3"/>
  <c r="D26" i="3"/>
  <c r="D24" i="3"/>
  <c r="G24" i="3"/>
  <c r="F22" i="3"/>
  <c r="J21" i="3"/>
  <c r="M21" i="3"/>
  <c r="G20" i="3"/>
  <c r="D20" i="3"/>
  <c r="L19" i="3"/>
  <c r="P18" i="3"/>
  <c r="S18" i="3"/>
  <c r="F18" i="3"/>
  <c r="J17" i="3"/>
  <c r="M17" i="3"/>
  <c r="R16" i="3"/>
  <c r="T41" i="3"/>
  <c r="T33" i="3"/>
  <c r="T25" i="3"/>
  <c r="D52" i="3"/>
  <c r="D34" i="3"/>
  <c r="J52" i="3"/>
  <c r="J42" i="3"/>
  <c r="J31" i="3"/>
  <c r="J20" i="3"/>
  <c r="P33" i="3"/>
  <c r="P22" i="3"/>
  <c r="D14" i="3"/>
  <c r="T14" i="3"/>
  <c r="T10" i="3"/>
  <c r="D10" i="3"/>
  <c r="S55" i="3"/>
  <c r="P55" i="3"/>
  <c r="D49" i="3"/>
  <c r="P24" i="3"/>
  <c r="S24" i="3"/>
  <c r="M23" i="3"/>
  <c r="J23" i="3"/>
  <c r="T22" i="3"/>
  <c r="G22" i="3"/>
  <c r="S20" i="3"/>
  <c r="P20" i="3"/>
  <c r="D9" i="3"/>
  <c r="J6" i="3"/>
  <c r="T54" i="3"/>
  <c r="D54" i="3"/>
  <c r="L50" i="3"/>
  <c r="J50" i="3"/>
  <c r="L49" i="3"/>
  <c r="J49" i="3"/>
  <c r="F46" i="3"/>
  <c r="T46" i="3"/>
  <c r="D46" i="3"/>
  <c r="M44" i="3"/>
  <c r="J22" i="3"/>
  <c r="M22" i="3"/>
  <c r="M18" i="3"/>
  <c r="J18" i="3"/>
  <c r="D17" i="3"/>
  <c r="G17" i="3"/>
  <c r="T12" i="3"/>
  <c r="P16" i="3"/>
  <c r="R10" i="3"/>
  <c r="D15" i="3"/>
  <c r="T15" i="3"/>
  <c r="T11" i="3"/>
  <c r="R7" i="3"/>
  <c r="R11" i="3"/>
  <c r="L54" i="3"/>
  <c r="J54" i="3"/>
  <c r="L53" i="3"/>
  <c r="J53" i="3"/>
  <c r="M50" i="3"/>
  <c r="T50" i="3"/>
  <c r="D50" i="3"/>
  <c r="M49" i="3"/>
  <c r="M48" i="3"/>
  <c r="F47" i="3"/>
  <c r="F42" i="3"/>
  <c r="T42" i="3"/>
  <c r="D42" i="3"/>
  <c r="M41" i="3"/>
  <c r="G41" i="3"/>
  <c r="S40" i="3"/>
  <c r="M40" i="3"/>
  <c r="G40" i="3"/>
  <c r="S39" i="3"/>
  <c r="M39" i="3"/>
  <c r="G39" i="3"/>
  <c r="M38" i="3"/>
  <c r="G38" i="3"/>
  <c r="M37" i="3"/>
  <c r="G37" i="3"/>
  <c r="S36" i="3"/>
  <c r="G36" i="3"/>
  <c r="S35" i="3"/>
  <c r="G35" i="3"/>
  <c r="S34" i="3"/>
  <c r="M34" i="3"/>
  <c r="G34" i="3"/>
  <c r="M33" i="3"/>
  <c r="G33" i="3"/>
  <c r="S32" i="3"/>
  <c r="M32" i="3"/>
  <c r="G32" i="3"/>
  <c r="S31" i="3"/>
  <c r="G31" i="3"/>
  <c r="S30" i="3"/>
  <c r="M30" i="3"/>
  <c r="G30" i="3"/>
  <c r="S29" i="3"/>
  <c r="M29" i="3"/>
  <c r="G29" i="3"/>
  <c r="F25" i="3"/>
  <c r="R23" i="3"/>
  <c r="G23" i="3"/>
  <c r="T23" i="3"/>
  <c r="L22" i="3"/>
  <c r="F21" i="3"/>
  <c r="R19" i="3"/>
  <c r="D19" i="3"/>
  <c r="G19" i="3"/>
  <c r="T19" i="3"/>
  <c r="L18" i="3"/>
  <c r="F17" i="3"/>
  <c r="J16" i="3"/>
  <c r="M16" i="3"/>
  <c r="T48" i="3"/>
  <c r="T40" i="3"/>
  <c r="T32" i="3"/>
  <c r="T24" i="3"/>
  <c r="T16" i="3"/>
  <c r="T8" i="3"/>
  <c r="D51" i="3"/>
  <c r="D43" i="3"/>
  <c r="D22" i="3"/>
  <c r="D11" i="3"/>
  <c r="J51" i="3"/>
  <c r="J19" i="3"/>
  <c r="P21" i="3"/>
  <c r="J15" i="2"/>
  <c r="T7" i="3"/>
  <c r="R13" i="3"/>
  <c r="R12" i="3"/>
  <c r="R6" i="3"/>
  <c r="L9" i="3"/>
  <c r="L15" i="3"/>
  <c r="L14" i="3"/>
  <c r="L13" i="3"/>
  <c r="L12" i="3"/>
  <c r="L11" i="3"/>
  <c r="L10" i="3"/>
  <c r="L8" i="3"/>
  <c r="L7" i="3"/>
  <c r="G52" i="3"/>
  <c r="S44" i="3"/>
  <c r="G55" i="3"/>
  <c r="S51" i="3"/>
  <c r="G44" i="3"/>
  <c r="G54" i="3"/>
  <c r="R51" i="3"/>
  <c r="S43" i="3"/>
  <c r="S52" i="3"/>
  <c r="S48" i="3"/>
  <c r="S46" i="3"/>
  <c r="S42" i="3"/>
  <c r="F52" i="3"/>
  <c r="G51" i="3"/>
  <c r="R48" i="3"/>
  <c r="G48" i="3"/>
  <c r="R46" i="3"/>
  <c r="G46" i="3"/>
  <c r="R44" i="3"/>
  <c r="R42" i="3"/>
  <c r="G42" i="3"/>
  <c r="K5" i="2"/>
  <c r="F55" i="3"/>
  <c r="S54" i="3"/>
  <c r="S50" i="3"/>
  <c r="G50" i="3"/>
  <c r="S47" i="3"/>
  <c r="S45" i="3"/>
  <c r="F44" i="3"/>
  <c r="R54" i="3"/>
  <c r="F54" i="3"/>
  <c r="S53" i="3"/>
  <c r="G53" i="3"/>
  <c r="R50" i="3"/>
  <c r="F50" i="3"/>
  <c r="S49" i="3"/>
  <c r="G49" i="3"/>
  <c r="R47" i="3"/>
  <c r="G47" i="3"/>
  <c r="R45" i="3"/>
  <c r="G45" i="3"/>
  <c r="R43" i="3"/>
  <c r="G43" i="3"/>
  <c r="F15" i="3"/>
  <c r="F11" i="3"/>
  <c r="F7" i="3"/>
  <c r="F10" i="3"/>
  <c r="F13" i="3"/>
  <c r="F9" i="3"/>
  <c r="F14" i="3"/>
  <c r="F6" i="3"/>
  <c r="F12" i="3"/>
  <c r="F8" i="3"/>
  <c r="M9" i="3"/>
  <c r="M7" i="3"/>
  <c r="S6" i="3"/>
  <c r="M8" i="3"/>
  <c r="S15" i="3"/>
  <c r="S11" i="3"/>
  <c r="S7" i="3"/>
  <c r="B11" i="2"/>
  <c r="G9" i="3"/>
  <c r="M6" i="3"/>
  <c r="B12" i="2"/>
  <c r="G6" i="3"/>
  <c r="G12" i="3"/>
  <c r="M13" i="3"/>
  <c r="M12" i="3"/>
  <c r="G8" i="3"/>
  <c r="S13" i="3"/>
  <c r="S10" i="3"/>
  <c r="S8" i="3"/>
  <c r="G14" i="3"/>
  <c r="G10" i="3"/>
  <c r="S14" i="3"/>
  <c r="S12" i="3"/>
  <c r="S9" i="3"/>
  <c r="G13" i="3"/>
  <c r="M15" i="3"/>
  <c r="M14" i="3"/>
  <c r="M11" i="3"/>
  <c r="M10" i="3"/>
  <c r="G15" i="3"/>
  <c r="G11" i="3"/>
  <c r="G7" i="3"/>
  <c r="U8" i="3" l="1"/>
  <c r="U14" i="3"/>
  <c r="U16" i="3"/>
  <c r="U33" i="3"/>
  <c r="U20" i="3"/>
  <c r="U55" i="3"/>
  <c r="U41" i="3"/>
  <c r="U30" i="3"/>
  <c r="U40" i="3"/>
  <c r="U31" i="3"/>
  <c r="U36" i="3"/>
  <c r="U38" i="3"/>
  <c r="U47" i="3"/>
  <c r="U46" i="3"/>
  <c r="U17" i="3"/>
  <c r="U27" i="3"/>
  <c r="U48" i="3"/>
  <c r="U24" i="3"/>
  <c r="U28" i="3"/>
  <c r="U21" i="3"/>
  <c r="U26" i="3"/>
  <c r="U18" i="3"/>
  <c r="U50" i="3"/>
  <c r="U44" i="3"/>
  <c r="U45" i="3"/>
  <c r="U49" i="3"/>
  <c r="U53" i="3"/>
  <c r="U42" i="3"/>
  <c r="U52" i="3"/>
  <c r="U29" i="3"/>
  <c r="U32" i="3"/>
  <c r="U35" i="3"/>
  <c r="U37" i="3"/>
  <c r="U39" i="3"/>
  <c r="U19" i="3"/>
  <c r="U25" i="3"/>
  <c r="U54" i="3"/>
  <c r="U43" i="3"/>
  <c r="U51" i="3"/>
  <c r="U23" i="3"/>
  <c r="U34" i="3"/>
  <c r="U22" i="3"/>
  <c r="B20" i="2"/>
  <c r="J16" i="2"/>
  <c r="J18" i="2" s="1"/>
  <c r="U15" i="3"/>
  <c r="I16" i="2"/>
  <c r="I19" i="2" s="1"/>
  <c r="I6" i="2"/>
  <c r="I7" i="2" s="1"/>
  <c r="U13" i="3"/>
  <c r="U10" i="3"/>
  <c r="U12" i="3"/>
  <c r="U9" i="3"/>
  <c r="C7" i="2"/>
  <c r="D20" i="2"/>
  <c r="U11" i="3"/>
  <c r="C13" i="2"/>
  <c r="K16" i="2"/>
  <c r="B19" i="2"/>
  <c r="D19" i="2"/>
  <c r="U7" i="3"/>
  <c r="U6" i="3"/>
  <c r="B18" i="2"/>
  <c r="D18" i="2"/>
  <c r="B7" i="2"/>
  <c r="B6" i="2"/>
  <c r="C6" i="2"/>
  <c r="C12" i="2"/>
  <c r="F12" i="2" s="1"/>
  <c r="F19" i="2"/>
  <c r="B5" i="2"/>
  <c r="C11" i="2"/>
  <c r="F11" i="2" s="1"/>
  <c r="F18" i="2"/>
  <c r="C5" i="2"/>
  <c r="F20" i="2"/>
  <c r="B13" i="2"/>
  <c r="J19" i="2" l="1"/>
  <c r="J17" i="2"/>
  <c r="D13" i="2"/>
  <c r="F7" i="2"/>
  <c r="I8" i="2"/>
  <c r="I9" i="2"/>
  <c r="I18" i="2"/>
  <c r="D5" i="2"/>
  <c r="D6" i="2"/>
  <c r="I17" i="2"/>
  <c r="D7" i="2"/>
  <c r="F5" i="2"/>
  <c r="K6" i="2"/>
  <c r="F13" i="2"/>
  <c r="D11" i="2"/>
  <c r="K17" i="2"/>
  <c r="K19" i="2"/>
  <c r="L16" i="2"/>
  <c r="K18" i="2"/>
  <c r="F6" i="2"/>
  <c r="D12" i="2"/>
  <c r="E7" i="2"/>
  <c r="E6" i="2"/>
  <c r="E5" i="2"/>
  <c r="E12" i="2"/>
  <c r="E13" i="2"/>
  <c r="E11" i="2"/>
  <c r="L19" i="2" l="1"/>
  <c r="L18" i="2"/>
  <c r="L17" i="2"/>
  <c r="K7" i="2"/>
  <c r="K9" i="2"/>
  <c r="K8" i="2"/>
</calcChain>
</file>

<file path=xl/sharedStrings.xml><?xml version="1.0" encoding="utf-8"?>
<sst xmlns="http://schemas.openxmlformats.org/spreadsheetml/2006/main" count="464" uniqueCount="57">
  <si>
    <t>Data Collection Sheet</t>
  </si>
  <si>
    <t>Inspector 1</t>
  </si>
  <si>
    <t>Inspector 2</t>
  </si>
  <si>
    <t>Inspector 3</t>
  </si>
  <si>
    <t>Correct Answer</t>
  </si>
  <si>
    <t>Step 1</t>
  </si>
  <si>
    <t>Collect and mark 50  (minimum 30) samples of work</t>
  </si>
  <si>
    <t>SAMPLE</t>
  </si>
  <si>
    <t>Run1</t>
  </si>
  <si>
    <t>Run 2</t>
  </si>
  <si>
    <t>There should be 50% clearly "Good" samples, 50% clearly "Fail" samples, and if possible 10% difficult to determine</t>
  </si>
  <si>
    <t>f</t>
  </si>
  <si>
    <t>p</t>
  </si>
  <si>
    <t>Step 2</t>
  </si>
  <si>
    <t>Have your customer or customer representative grade the samples as pass or fail (correct answer column)</t>
  </si>
  <si>
    <t>Step 3</t>
  </si>
  <si>
    <t>Select 3 inspectors</t>
  </si>
  <si>
    <t>Step 4</t>
  </si>
  <si>
    <t>Have each inspector inspect each of the 50 items (this is Run1)</t>
  </si>
  <si>
    <t>Step 5</t>
  </si>
  <si>
    <t>Wait about a week or so, reorder the samples (MAKE SURE TO KEEP THE ORIGINAL SAMPLE NUMBER) and reinspect with same 3 inspectors (this is Run 2)</t>
  </si>
  <si>
    <t>Step 6</t>
  </si>
  <si>
    <t>Interpret results from analysis, take necessary steps and repeat steps 1-6 until desired results are achieved.</t>
  </si>
  <si>
    <t>INPUT</t>
  </si>
  <si>
    <t>P for "Passes Inspection"</t>
  </si>
  <si>
    <t>F for "Failed Inspection"</t>
  </si>
  <si>
    <t>Attribute R &amp; R Results</t>
  </si>
  <si>
    <t>Within Appraiser</t>
  </si>
  <si>
    <t>Between Appraisers</t>
  </si>
  <si>
    <t>Appraiser v Standard</t>
  </si>
  <si>
    <t>Appraisers v Standard</t>
  </si>
  <si>
    <t>Inpected</t>
  </si>
  <si>
    <t>Correct</t>
  </si>
  <si>
    <t>95% LCL</t>
  </si>
  <si>
    <t>% Correct</t>
  </si>
  <si>
    <t>95% UCL</t>
  </si>
  <si>
    <t>Total Inspections</t>
  </si>
  <si>
    <t>Number in Agreement</t>
  </si>
  <si>
    <t>GOAL:</t>
  </si>
  <si>
    <t>Sample Statistic</t>
  </si>
  <si>
    <t>Match</t>
  </si>
  <si>
    <t>Error Types (Bias)</t>
  </si>
  <si>
    <t>Pass a "Pass"</t>
  </si>
  <si>
    <t>Fail a "Pass"</t>
  </si>
  <si>
    <t>Fail a "Fail"</t>
  </si>
  <si>
    <t>Pass a "Fail"</t>
  </si>
  <si>
    <t>Appraiser Errors by Type (Bias)</t>
  </si>
  <si>
    <t>Beta Error (false positive) Pass a Fail</t>
  </si>
  <si>
    <t>Alpha Error (false negative) Fail a Pass</t>
  </si>
  <si>
    <t>Mixed Decision</t>
  </si>
  <si>
    <t>Data Calculation Sheet</t>
  </si>
  <si>
    <t>SAMPLE #</t>
  </si>
  <si>
    <t>Run2</t>
  </si>
  <si>
    <t>A/B</t>
  </si>
  <si>
    <t>TTL Corr</t>
  </si>
  <si>
    <t>Agree</t>
  </si>
  <si>
    <t>Agree/C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</si>
</sst>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619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19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/>
    <xf numFmtId="164" fontId="3" fillId="0" borderId="1" xfId="1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4" xfId="0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164" fontId="8" fillId="0" borderId="1" xfId="1" applyNumberFormat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2" fillId="2" borderId="0" xfId="0" applyFont="1" applyFill="1" applyAlignment="1">
      <alignment horizontal="right"/>
    </xf>
    <xf numFmtId="9" fontId="2" fillId="2" borderId="0" xfId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6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workbookViewId="0">
      <selection activeCell="K57" sqref="K57"/>
    </sheetView>
  </sheetViews>
  <sheetFormatPr defaultRowHeight="15"/>
  <cols>
    <col min="1" max="1" width="8.7109375" style="1" customWidth="1"/>
    <col min="8" max="8" width="11.42578125" customWidth="1"/>
    <col min="9" max="9" width="2.85546875" customWidth="1"/>
    <col min="10" max="10" width="8.5703125" customWidth="1"/>
    <col min="11" max="11" width="96.140625" customWidth="1"/>
  </cols>
  <sheetData>
    <row r="1" spans="1:11" ht="23.25">
      <c r="A1" s="29" t="s">
        <v>0</v>
      </c>
      <c r="B1" s="29"/>
      <c r="C1" s="29"/>
      <c r="D1" s="29"/>
      <c r="E1" s="29"/>
      <c r="F1" s="29"/>
      <c r="G1" s="29"/>
      <c r="H1" s="29"/>
    </row>
    <row r="2" spans="1:11" ht="15.75" thickBot="1"/>
    <row r="3" spans="1:11">
      <c r="B3" s="31" t="s">
        <v>1</v>
      </c>
      <c r="C3" s="32"/>
      <c r="D3" s="33" t="s">
        <v>2</v>
      </c>
      <c r="E3" s="32"/>
      <c r="F3" s="33" t="s">
        <v>3</v>
      </c>
      <c r="G3" s="32"/>
      <c r="H3" s="34" t="s">
        <v>4</v>
      </c>
      <c r="J3" s="19" t="s">
        <v>5</v>
      </c>
      <c r="K3" s="19" t="s">
        <v>6</v>
      </c>
    </row>
    <row r="4" spans="1:11">
      <c r="A4" s="1" t="s">
        <v>7</v>
      </c>
      <c r="B4" s="3" t="s">
        <v>8</v>
      </c>
      <c r="C4" s="4" t="s">
        <v>9</v>
      </c>
      <c r="D4" s="1" t="s">
        <v>8</v>
      </c>
      <c r="E4" s="4" t="s">
        <v>9</v>
      </c>
      <c r="F4" s="1" t="s">
        <v>8</v>
      </c>
      <c r="G4" s="4" t="s">
        <v>9</v>
      </c>
      <c r="H4" s="35"/>
      <c r="J4" s="19"/>
      <c r="K4" s="30" t="s">
        <v>10</v>
      </c>
    </row>
    <row r="5" spans="1:11">
      <c r="A5" s="6">
        <v>1</v>
      </c>
      <c r="B5" s="22" t="s">
        <v>11</v>
      </c>
      <c r="C5" s="23" t="s">
        <v>11</v>
      </c>
      <c r="D5" s="24" t="s">
        <v>11</v>
      </c>
      <c r="E5" s="23" t="s">
        <v>11</v>
      </c>
      <c r="F5" s="24" t="s">
        <v>11</v>
      </c>
      <c r="G5" s="23" t="s">
        <v>11</v>
      </c>
      <c r="H5" s="14" t="s">
        <v>12</v>
      </c>
      <c r="K5" s="30"/>
    </row>
    <row r="6" spans="1:11">
      <c r="A6" s="6">
        <v>2</v>
      </c>
      <c r="B6" s="22" t="s">
        <v>12</v>
      </c>
      <c r="C6" s="23" t="s">
        <v>11</v>
      </c>
      <c r="D6" s="24" t="s">
        <v>12</v>
      </c>
      <c r="E6" s="23" t="s">
        <v>12</v>
      </c>
      <c r="F6" s="24" t="s">
        <v>11</v>
      </c>
      <c r="G6" s="23" t="s">
        <v>11</v>
      </c>
      <c r="H6" s="14" t="s">
        <v>11</v>
      </c>
      <c r="J6" s="19" t="s">
        <v>13</v>
      </c>
      <c r="K6" s="19" t="s">
        <v>14</v>
      </c>
    </row>
    <row r="7" spans="1:11">
      <c r="A7" s="6">
        <v>3</v>
      </c>
      <c r="B7" s="22" t="s">
        <v>12</v>
      </c>
      <c r="C7" s="23" t="s">
        <v>12</v>
      </c>
      <c r="D7" s="24" t="s">
        <v>12</v>
      </c>
      <c r="E7" s="23" t="s">
        <v>11</v>
      </c>
      <c r="F7" s="24" t="s">
        <v>12</v>
      </c>
      <c r="G7" s="23" t="s">
        <v>12</v>
      </c>
      <c r="H7" s="14" t="s">
        <v>12</v>
      </c>
      <c r="J7" s="19" t="s">
        <v>15</v>
      </c>
      <c r="K7" s="19" t="s">
        <v>16</v>
      </c>
    </row>
    <row r="8" spans="1:11" ht="15" customHeight="1">
      <c r="A8" s="6">
        <v>4</v>
      </c>
      <c r="B8" s="22" t="s">
        <v>12</v>
      </c>
      <c r="C8" s="23" t="s">
        <v>12</v>
      </c>
      <c r="D8" s="24" t="s">
        <v>12</v>
      </c>
      <c r="E8" s="23" t="s">
        <v>11</v>
      </c>
      <c r="F8" s="24" t="s">
        <v>12</v>
      </c>
      <c r="G8" s="23" t="s">
        <v>12</v>
      </c>
      <c r="H8" s="14" t="s">
        <v>12</v>
      </c>
      <c r="J8" s="19" t="s">
        <v>17</v>
      </c>
      <c r="K8" s="19" t="s">
        <v>18</v>
      </c>
    </row>
    <row r="9" spans="1:11">
      <c r="A9" s="6">
        <v>5</v>
      </c>
      <c r="B9" s="22" t="s">
        <v>12</v>
      </c>
      <c r="C9" s="23" t="s">
        <v>12</v>
      </c>
      <c r="D9" s="24" t="s">
        <v>12</v>
      </c>
      <c r="E9" s="23" t="s">
        <v>12</v>
      </c>
      <c r="F9" s="24" t="s">
        <v>12</v>
      </c>
      <c r="G9" s="23" t="s">
        <v>12</v>
      </c>
      <c r="H9" s="14" t="s">
        <v>12</v>
      </c>
      <c r="J9" s="19" t="s">
        <v>19</v>
      </c>
      <c r="K9" s="30" t="s">
        <v>20</v>
      </c>
    </row>
    <row r="10" spans="1:11">
      <c r="A10" s="6">
        <v>6</v>
      </c>
      <c r="B10" s="22" t="s">
        <v>12</v>
      </c>
      <c r="C10" s="23" t="s">
        <v>12</v>
      </c>
      <c r="D10" s="24" t="s">
        <v>11</v>
      </c>
      <c r="E10" s="23" t="s">
        <v>12</v>
      </c>
      <c r="F10" s="24" t="s">
        <v>12</v>
      </c>
      <c r="G10" s="23" t="s">
        <v>12</v>
      </c>
      <c r="H10" s="14" t="s">
        <v>12</v>
      </c>
      <c r="J10" s="19"/>
      <c r="K10" s="30"/>
    </row>
    <row r="11" spans="1:11">
      <c r="A11" s="6">
        <v>7</v>
      </c>
      <c r="B11" s="22" t="s">
        <v>11</v>
      </c>
      <c r="C11" s="23" t="s">
        <v>11</v>
      </c>
      <c r="D11" s="24" t="s">
        <v>12</v>
      </c>
      <c r="E11" s="23" t="s">
        <v>12</v>
      </c>
      <c r="F11" s="24" t="s">
        <v>11</v>
      </c>
      <c r="G11" s="23" t="s">
        <v>11</v>
      </c>
      <c r="H11" s="14" t="s">
        <v>11</v>
      </c>
      <c r="J11" s="19" t="s">
        <v>21</v>
      </c>
      <c r="K11" s="19" t="s">
        <v>22</v>
      </c>
    </row>
    <row r="12" spans="1:11">
      <c r="A12" s="6">
        <v>8</v>
      </c>
      <c r="B12" s="22" t="s">
        <v>11</v>
      </c>
      <c r="C12" s="23" t="s">
        <v>11</v>
      </c>
      <c r="D12" s="24" t="s">
        <v>11</v>
      </c>
      <c r="E12" s="23" t="s">
        <v>11</v>
      </c>
      <c r="F12" s="24" t="s">
        <v>11</v>
      </c>
      <c r="G12" s="23" t="s">
        <v>11</v>
      </c>
      <c r="H12" s="14" t="s">
        <v>11</v>
      </c>
      <c r="J12" s="19"/>
      <c r="K12" s="19"/>
    </row>
    <row r="13" spans="1:11">
      <c r="A13" s="6">
        <v>9</v>
      </c>
      <c r="B13" s="22" t="s">
        <v>12</v>
      </c>
      <c r="C13" s="23" t="s">
        <v>12</v>
      </c>
      <c r="D13" s="24" t="s">
        <v>11</v>
      </c>
      <c r="E13" s="23" t="s">
        <v>12</v>
      </c>
      <c r="F13" s="24" t="s">
        <v>11</v>
      </c>
      <c r="G13" s="23" t="s">
        <v>11</v>
      </c>
      <c r="H13" s="14" t="s">
        <v>12</v>
      </c>
      <c r="J13" s="1" t="s">
        <v>23</v>
      </c>
    </row>
    <row r="14" spans="1:11">
      <c r="A14" s="6">
        <v>10</v>
      </c>
      <c r="B14" s="22" t="s">
        <v>11</v>
      </c>
      <c r="C14" s="23" t="s">
        <v>11</v>
      </c>
      <c r="D14" s="24" t="s">
        <v>11</v>
      </c>
      <c r="E14" s="23" t="s">
        <v>11</v>
      </c>
      <c r="F14" s="24" t="s">
        <v>11</v>
      </c>
      <c r="G14" s="23" t="s">
        <v>11</v>
      </c>
      <c r="H14" s="14" t="s">
        <v>11</v>
      </c>
      <c r="J14" t="s">
        <v>24</v>
      </c>
    </row>
    <row r="15" spans="1:11">
      <c r="A15" s="6">
        <v>11</v>
      </c>
      <c r="B15" s="22" t="s">
        <v>12</v>
      </c>
      <c r="C15" s="25" t="s">
        <v>12</v>
      </c>
      <c r="D15" s="24" t="s">
        <v>12</v>
      </c>
      <c r="E15" s="25" t="s">
        <v>12</v>
      </c>
      <c r="F15" s="24" t="s">
        <v>12</v>
      </c>
      <c r="G15" s="25" t="s">
        <v>12</v>
      </c>
      <c r="H15" s="14" t="s">
        <v>12</v>
      </c>
      <c r="J15" t="s">
        <v>25</v>
      </c>
    </row>
    <row r="16" spans="1:11">
      <c r="A16" s="6">
        <v>12</v>
      </c>
      <c r="B16" s="22" t="s">
        <v>12</v>
      </c>
      <c r="C16" s="25" t="s">
        <v>12</v>
      </c>
      <c r="D16" s="24" t="s">
        <v>12</v>
      </c>
      <c r="E16" s="25" t="s">
        <v>12</v>
      </c>
      <c r="F16" s="24" t="s">
        <v>12</v>
      </c>
      <c r="G16" s="25" t="s">
        <v>12</v>
      </c>
      <c r="H16" s="14" t="s">
        <v>12</v>
      </c>
    </row>
    <row r="17" spans="1:8">
      <c r="A17" s="6">
        <v>13</v>
      </c>
      <c r="B17" s="22" t="s">
        <v>12</v>
      </c>
      <c r="C17" s="25" t="s">
        <v>12</v>
      </c>
      <c r="D17" s="24" t="s">
        <v>12</v>
      </c>
      <c r="E17" s="25" t="s">
        <v>11</v>
      </c>
      <c r="F17" s="24" t="s">
        <v>12</v>
      </c>
      <c r="G17" s="25" t="s">
        <v>12</v>
      </c>
      <c r="H17" s="14" t="s">
        <v>12</v>
      </c>
    </row>
    <row r="18" spans="1:8">
      <c r="A18" s="6">
        <v>14</v>
      </c>
      <c r="B18" s="22" t="s">
        <v>12</v>
      </c>
      <c r="C18" s="25" t="s">
        <v>12</v>
      </c>
      <c r="D18" s="24" t="s">
        <v>12</v>
      </c>
      <c r="E18" s="25" t="s">
        <v>12</v>
      </c>
      <c r="F18" s="24" t="s">
        <v>11</v>
      </c>
      <c r="G18" s="25" t="s">
        <v>11</v>
      </c>
      <c r="H18" s="14" t="s">
        <v>12</v>
      </c>
    </row>
    <row r="19" spans="1:8">
      <c r="A19" s="6">
        <v>15</v>
      </c>
      <c r="B19" s="22" t="s">
        <v>12</v>
      </c>
      <c r="C19" s="25" t="s">
        <v>12</v>
      </c>
      <c r="D19" s="24" t="s">
        <v>12</v>
      </c>
      <c r="E19" s="25" t="s">
        <v>12</v>
      </c>
      <c r="F19" s="24" t="s">
        <v>12</v>
      </c>
      <c r="G19" s="25" t="s">
        <v>12</v>
      </c>
      <c r="H19" s="14" t="s">
        <v>12</v>
      </c>
    </row>
    <row r="20" spans="1:8">
      <c r="A20" s="6">
        <v>16</v>
      </c>
      <c r="B20" s="22" t="s">
        <v>12</v>
      </c>
      <c r="C20" s="25" t="s">
        <v>12</v>
      </c>
      <c r="D20" s="24" t="s">
        <v>11</v>
      </c>
      <c r="E20" s="25" t="s">
        <v>12</v>
      </c>
      <c r="F20" s="24" t="s">
        <v>11</v>
      </c>
      <c r="G20" s="25" t="s">
        <v>11</v>
      </c>
      <c r="H20" s="14" t="s">
        <v>12</v>
      </c>
    </row>
    <row r="21" spans="1:8">
      <c r="A21" s="6">
        <v>17</v>
      </c>
      <c r="B21" s="22" t="s">
        <v>12</v>
      </c>
      <c r="C21" s="25" t="s">
        <v>12</v>
      </c>
      <c r="D21" s="24" t="s">
        <v>12</v>
      </c>
      <c r="E21" s="25" t="s">
        <v>12</v>
      </c>
      <c r="F21" s="24" t="s">
        <v>11</v>
      </c>
      <c r="G21" s="25" t="s">
        <v>11</v>
      </c>
      <c r="H21" s="14" t="s">
        <v>12</v>
      </c>
    </row>
    <row r="22" spans="1:8">
      <c r="A22" s="6">
        <v>18</v>
      </c>
      <c r="B22" s="22" t="s">
        <v>12</v>
      </c>
      <c r="C22" s="25" t="s">
        <v>12</v>
      </c>
      <c r="D22" s="24" t="s">
        <v>12</v>
      </c>
      <c r="E22" s="25" t="s">
        <v>12</v>
      </c>
      <c r="F22" s="24" t="s">
        <v>12</v>
      </c>
      <c r="G22" s="25" t="s">
        <v>12</v>
      </c>
      <c r="H22" s="14" t="s">
        <v>12</v>
      </c>
    </row>
    <row r="23" spans="1:8">
      <c r="A23" s="6">
        <v>19</v>
      </c>
      <c r="B23" s="22" t="s">
        <v>11</v>
      </c>
      <c r="C23" s="25" t="s">
        <v>11</v>
      </c>
      <c r="D23" s="24" t="s">
        <v>11</v>
      </c>
      <c r="E23" s="25" t="s">
        <v>12</v>
      </c>
      <c r="F23" s="24" t="s">
        <v>11</v>
      </c>
      <c r="G23" s="25" t="s">
        <v>11</v>
      </c>
      <c r="H23" s="14" t="s">
        <v>11</v>
      </c>
    </row>
    <row r="24" spans="1:8">
      <c r="A24" s="6">
        <v>20</v>
      </c>
      <c r="B24" s="22" t="s">
        <v>12</v>
      </c>
      <c r="C24" s="25" t="s">
        <v>12</v>
      </c>
      <c r="D24" s="24" t="s">
        <v>12</v>
      </c>
      <c r="E24" s="25" t="s">
        <v>12</v>
      </c>
      <c r="F24" s="24" t="s">
        <v>12</v>
      </c>
      <c r="G24" s="25" t="s">
        <v>12</v>
      </c>
      <c r="H24" s="14" t="s">
        <v>12</v>
      </c>
    </row>
    <row r="25" spans="1:8">
      <c r="A25" s="6">
        <v>21</v>
      </c>
      <c r="B25" s="22" t="s">
        <v>12</v>
      </c>
      <c r="C25" s="25" t="s">
        <v>12</v>
      </c>
      <c r="D25" s="24" t="s">
        <v>12</v>
      </c>
      <c r="E25" s="25" t="s">
        <v>12</v>
      </c>
      <c r="F25" s="24" t="s">
        <v>12</v>
      </c>
      <c r="G25" s="25" t="s">
        <v>12</v>
      </c>
      <c r="H25" s="14" t="s">
        <v>12</v>
      </c>
    </row>
    <row r="26" spans="1:8">
      <c r="A26" s="6">
        <v>22</v>
      </c>
      <c r="B26" s="22" t="s">
        <v>12</v>
      </c>
      <c r="C26" s="25" t="s">
        <v>12</v>
      </c>
      <c r="D26" s="24" t="s">
        <v>12</v>
      </c>
      <c r="E26" s="25" t="s">
        <v>12</v>
      </c>
      <c r="F26" s="24" t="s">
        <v>12</v>
      </c>
      <c r="G26" s="25" t="s">
        <v>12</v>
      </c>
      <c r="H26" s="14" t="s">
        <v>12</v>
      </c>
    </row>
    <row r="27" spans="1:8">
      <c r="A27" s="6">
        <v>23</v>
      </c>
      <c r="B27" s="22" t="s">
        <v>11</v>
      </c>
      <c r="C27" s="25" t="s">
        <v>11</v>
      </c>
      <c r="D27" s="24" t="s">
        <v>11</v>
      </c>
      <c r="E27" s="25" t="s">
        <v>11</v>
      </c>
      <c r="F27" s="24" t="s">
        <v>11</v>
      </c>
      <c r="G27" s="25" t="s">
        <v>11</v>
      </c>
      <c r="H27" s="14" t="s">
        <v>11</v>
      </c>
    </row>
    <row r="28" spans="1:8">
      <c r="A28" s="6">
        <v>24</v>
      </c>
      <c r="B28" s="22" t="s">
        <v>12</v>
      </c>
      <c r="C28" s="25" t="s">
        <v>12</v>
      </c>
      <c r="D28" s="24" t="s">
        <v>12</v>
      </c>
      <c r="E28" s="25" t="s">
        <v>12</v>
      </c>
      <c r="F28" s="24" t="s">
        <v>12</v>
      </c>
      <c r="G28" s="25" t="s">
        <v>12</v>
      </c>
      <c r="H28" s="14" t="s">
        <v>12</v>
      </c>
    </row>
    <row r="29" spans="1:8">
      <c r="A29" s="6">
        <v>25</v>
      </c>
      <c r="B29" s="22" t="s">
        <v>11</v>
      </c>
      <c r="C29" s="25" t="s">
        <v>11</v>
      </c>
      <c r="D29" s="24" t="s">
        <v>11</v>
      </c>
      <c r="E29" s="25" t="s">
        <v>11</v>
      </c>
      <c r="F29" s="24" t="s">
        <v>11</v>
      </c>
      <c r="G29" s="25" t="s">
        <v>11</v>
      </c>
      <c r="H29" s="14" t="s">
        <v>11</v>
      </c>
    </row>
    <row r="30" spans="1:8">
      <c r="A30" s="6">
        <v>26</v>
      </c>
      <c r="B30" s="22" t="s">
        <v>12</v>
      </c>
      <c r="C30" s="25" t="s">
        <v>12</v>
      </c>
      <c r="D30" s="24" t="s">
        <v>12</v>
      </c>
      <c r="E30" s="25" t="s">
        <v>12</v>
      </c>
      <c r="F30" s="24" t="s">
        <v>12</v>
      </c>
      <c r="G30" s="25" t="s">
        <v>12</v>
      </c>
      <c r="H30" s="14" t="s">
        <v>12</v>
      </c>
    </row>
    <row r="31" spans="1:8">
      <c r="A31" s="6">
        <v>27</v>
      </c>
      <c r="B31" s="22" t="s">
        <v>12</v>
      </c>
      <c r="C31" s="25" t="s">
        <v>12</v>
      </c>
      <c r="D31" s="24" t="s">
        <v>12</v>
      </c>
      <c r="E31" s="25" t="s">
        <v>12</v>
      </c>
      <c r="F31" s="24" t="s">
        <v>12</v>
      </c>
      <c r="G31" s="25" t="s">
        <v>12</v>
      </c>
      <c r="H31" s="14" t="s">
        <v>12</v>
      </c>
    </row>
    <row r="32" spans="1:8">
      <c r="A32" s="6">
        <v>28</v>
      </c>
      <c r="B32" s="22" t="s">
        <v>11</v>
      </c>
      <c r="C32" s="25" t="s">
        <v>11</v>
      </c>
      <c r="D32" s="24" t="s">
        <v>11</v>
      </c>
      <c r="E32" s="25" t="s">
        <v>11</v>
      </c>
      <c r="F32" s="24" t="s">
        <v>11</v>
      </c>
      <c r="G32" s="25" t="s">
        <v>11</v>
      </c>
      <c r="H32" s="14" t="s">
        <v>11</v>
      </c>
    </row>
    <row r="33" spans="1:8">
      <c r="A33" s="6">
        <v>29</v>
      </c>
      <c r="B33" s="22" t="s">
        <v>11</v>
      </c>
      <c r="C33" s="25" t="s">
        <v>11</v>
      </c>
      <c r="D33" s="24" t="s">
        <v>11</v>
      </c>
      <c r="E33" s="25" t="s">
        <v>11</v>
      </c>
      <c r="F33" s="24" t="s">
        <v>11</v>
      </c>
      <c r="G33" s="25" t="s">
        <v>11</v>
      </c>
      <c r="H33" s="14" t="s">
        <v>11</v>
      </c>
    </row>
    <row r="34" spans="1:8">
      <c r="A34" s="6">
        <v>30</v>
      </c>
      <c r="B34" s="22" t="s">
        <v>12</v>
      </c>
      <c r="C34" s="25" t="s">
        <v>12</v>
      </c>
      <c r="D34" s="24" t="s">
        <v>12</v>
      </c>
      <c r="E34" s="25" t="s">
        <v>12</v>
      </c>
      <c r="F34" s="24" t="s">
        <v>12</v>
      </c>
      <c r="G34" s="25" t="s">
        <v>12</v>
      </c>
      <c r="H34" s="14" t="s">
        <v>12</v>
      </c>
    </row>
    <row r="35" spans="1:8">
      <c r="A35" s="6">
        <v>31</v>
      </c>
      <c r="B35" s="22" t="s">
        <v>12</v>
      </c>
      <c r="C35" s="25" t="s">
        <v>12</v>
      </c>
      <c r="D35" s="24" t="s">
        <v>12</v>
      </c>
      <c r="E35" s="25" t="s">
        <v>12</v>
      </c>
      <c r="F35" s="24" t="s">
        <v>12</v>
      </c>
      <c r="G35" s="25" t="s">
        <v>12</v>
      </c>
      <c r="H35" s="14" t="s">
        <v>12</v>
      </c>
    </row>
    <row r="36" spans="1:8">
      <c r="A36" s="6">
        <v>32</v>
      </c>
      <c r="B36" s="22" t="s">
        <v>12</v>
      </c>
      <c r="C36" s="25" t="s">
        <v>12</v>
      </c>
      <c r="D36" s="24" t="s">
        <v>12</v>
      </c>
      <c r="E36" s="25" t="s">
        <v>12</v>
      </c>
      <c r="F36" s="24" t="s">
        <v>12</v>
      </c>
      <c r="G36" s="25" t="s">
        <v>12</v>
      </c>
      <c r="H36" s="14" t="s">
        <v>12</v>
      </c>
    </row>
    <row r="37" spans="1:8">
      <c r="A37" s="6">
        <v>33</v>
      </c>
      <c r="B37" s="22" t="s">
        <v>12</v>
      </c>
      <c r="C37" s="25" t="s">
        <v>12</v>
      </c>
      <c r="D37" s="24" t="s">
        <v>12</v>
      </c>
      <c r="E37" s="25" t="s">
        <v>12</v>
      </c>
      <c r="F37" s="24" t="s">
        <v>12</v>
      </c>
      <c r="G37" s="25" t="s">
        <v>12</v>
      </c>
      <c r="H37" s="14" t="s">
        <v>12</v>
      </c>
    </row>
    <row r="38" spans="1:8">
      <c r="A38" s="6">
        <v>34</v>
      </c>
      <c r="B38" s="22" t="s">
        <v>11</v>
      </c>
      <c r="C38" s="25" t="s">
        <v>11</v>
      </c>
      <c r="D38" s="24" t="s">
        <v>11</v>
      </c>
      <c r="E38" s="25" t="s">
        <v>11</v>
      </c>
      <c r="F38" s="24" t="s">
        <v>11</v>
      </c>
      <c r="G38" s="25" t="s">
        <v>11</v>
      </c>
      <c r="H38" s="14" t="s">
        <v>11</v>
      </c>
    </row>
    <row r="39" spans="1:8">
      <c r="A39" s="6">
        <v>35</v>
      </c>
      <c r="B39" s="22" t="s">
        <v>12</v>
      </c>
      <c r="C39" s="25" t="s">
        <v>12</v>
      </c>
      <c r="D39" s="24" t="s">
        <v>12</v>
      </c>
      <c r="E39" s="25" t="s">
        <v>12</v>
      </c>
      <c r="F39" s="24" t="s">
        <v>12</v>
      </c>
      <c r="G39" s="25" t="s">
        <v>12</v>
      </c>
      <c r="H39" s="14" t="s">
        <v>12</v>
      </c>
    </row>
    <row r="40" spans="1:8">
      <c r="A40" s="6">
        <v>36</v>
      </c>
      <c r="B40" s="22" t="s">
        <v>11</v>
      </c>
      <c r="C40" s="25" t="s">
        <v>11</v>
      </c>
      <c r="D40" s="24" t="s">
        <v>11</v>
      </c>
      <c r="E40" s="25" t="s">
        <v>11</v>
      </c>
      <c r="F40" s="24" t="s">
        <v>11</v>
      </c>
      <c r="G40" s="25" t="s">
        <v>11</v>
      </c>
      <c r="H40" s="14" t="s">
        <v>11</v>
      </c>
    </row>
    <row r="41" spans="1:8">
      <c r="A41" s="6">
        <v>37</v>
      </c>
      <c r="B41" s="22" t="s">
        <v>12</v>
      </c>
      <c r="C41" s="25" t="s">
        <v>12</v>
      </c>
      <c r="D41" s="24" t="s">
        <v>12</v>
      </c>
      <c r="E41" s="25" t="s">
        <v>12</v>
      </c>
      <c r="F41" s="24" t="s">
        <v>12</v>
      </c>
      <c r="G41" s="25" t="s">
        <v>12</v>
      </c>
      <c r="H41" s="14" t="s">
        <v>12</v>
      </c>
    </row>
    <row r="42" spans="1:8">
      <c r="A42" s="6">
        <v>38</v>
      </c>
      <c r="B42" s="22" t="s">
        <v>11</v>
      </c>
      <c r="C42" s="25" t="s">
        <v>11</v>
      </c>
      <c r="D42" s="24" t="s">
        <v>11</v>
      </c>
      <c r="E42" s="25" t="s">
        <v>11</v>
      </c>
      <c r="F42" s="24" t="s">
        <v>11</v>
      </c>
      <c r="G42" s="25" t="s">
        <v>11</v>
      </c>
      <c r="H42" s="14" t="s">
        <v>11</v>
      </c>
    </row>
    <row r="43" spans="1:8">
      <c r="A43" s="6">
        <v>39</v>
      </c>
      <c r="B43" s="22" t="s">
        <v>12</v>
      </c>
      <c r="C43" s="25" t="s">
        <v>12</v>
      </c>
      <c r="D43" s="24" t="s">
        <v>12</v>
      </c>
      <c r="E43" s="25" t="s">
        <v>12</v>
      </c>
      <c r="F43" s="24" t="s">
        <v>12</v>
      </c>
      <c r="G43" s="25" t="s">
        <v>12</v>
      </c>
      <c r="H43" s="14" t="s">
        <v>12</v>
      </c>
    </row>
    <row r="44" spans="1:8">
      <c r="A44" s="6">
        <v>40</v>
      </c>
      <c r="B44" s="22" t="s">
        <v>12</v>
      </c>
      <c r="C44" s="25" t="s">
        <v>12</v>
      </c>
      <c r="D44" s="24" t="s">
        <v>12</v>
      </c>
      <c r="E44" s="25" t="s">
        <v>12</v>
      </c>
      <c r="F44" s="24" t="s">
        <v>12</v>
      </c>
      <c r="G44" s="25" t="s">
        <v>12</v>
      </c>
      <c r="H44" s="14" t="s">
        <v>12</v>
      </c>
    </row>
    <row r="45" spans="1:8">
      <c r="A45" s="6">
        <v>41</v>
      </c>
      <c r="B45" s="22" t="s">
        <v>12</v>
      </c>
      <c r="C45" s="25" t="s">
        <v>12</v>
      </c>
      <c r="D45" s="24" t="s">
        <v>12</v>
      </c>
      <c r="E45" s="25" t="s">
        <v>12</v>
      </c>
      <c r="F45" s="24" t="s">
        <v>12</v>
      </c>
      <c r="G45" s="25" t="s">
        <v>12</v>
      </c>
      <c r="H45" s="14" t="s">
        <v>12</v>
      </c>
    </row>
    <row r="46" spans="1:8">
      <c r="A46" s="6">
        <v>42</v>
      </c>
      <c r="B46" s="22" t="s">
        <v>11</v>
      </c>
      <c r="C46" s="25" t="s">
        <v>11</v>
      </c>
      <c r="D46" s="24" t="s">
        <v>11</v>
      </c>
      <c r="E46" s="25" t="s">
        <v>11</v>
      </c>
      <c r="F46" s="24" t="s">
        <v>11</v>
      </c>
      <c r="G46" s="25" t="s">
        <v>11</v>
      </c>
      <c r="H46" s="14" t="s">
        <v>11</v>
      </c>
    </row>
    <row r="47" spans="1:8">
      <c r="A47" s="6">
        <v>43</v>
      </c>
      <c r="B47" s="22" t="s">
        <v>11</v>
      </c>
      <c r="C47" s="25" t="s">
        <v>11</v>
      </c>
      <c r="D47" s="24" t="s">
        <v>11</v>
      </c>
      <c r="E47" s="25" t="s">
        <v>11</v>
      </c>
      <c r="F47" s="24" t="s">
        <v>11</v>
      </c>
      <c r="G47" s="25" t="s">
        <v>11</v>
      </c>
      <c r="H47" s="14" t="s">
        <v>11</v>
      </c>
    </row>
    <row r="48" spans="1:8">
      <c r="A48" s="6">
        <v>44</v>
      </c>
      <c r="B48" s="22" t="s">
        <v>12</v>
      </c>
      <c r="C48" s="25" t="s">
        <v>12</v>
      </c>
      <c r="D48" s="24" t="s">
        <v>12</v>
      </c>
      <c r="E48" s="25" t="s">
        <v>12</v>
      </c>
      <c r="F48" s="24" t="s">
        <v>12</v>
      </c>
      <c r="G48" s="25" t="s">
        <v>12</v>
      </c>
      <c r="H48" s="14" t="s">
        <v>12</v>
      </c>
    </row>
    <row r="49" spans="1:8">
      <c r="A49" s="6">
        <v>45</v>
      </c>
      <c r="B49" s="22" t="s">
        <v>12</v>
      </c>
      <c r="C49" s="25" t="s">
        <v>12</v>
      </c>
      <c r="D49" s="24" t="s">
        <v>12</v>
      </c>
      <c r="E49" s="25" t="s">
        <v>12</v>
      </c>
      <c r="F49" s="24" t="s">
        <v>12</v>
      </c>
      <c r="G49" s="25" t="s">
        <v>12</v>
      </c>
      <c r="H49" s="14" t="s">
        <v>12</v>
      </c>
    </row>
    <row r="50" spans="1:8">
      <c r="A50" s="6">
        <v>46</v>
      </c>
      <c r="B50" s="22" t="s">
        <v>11</v>
      </c>
      <c r="C50" s="25" t="s">
        <v>11</v>
      </c>
      <c r="D50" s="24" t="s">
        <v>11</v>
      </c>
      <c r="E50" s="25" t="s">
        <v>11</v>
      </c>
      <c r="F50" s="24" t="s">
        <v>11</v>
      </c>
      <c r="G50" s="25" t="s">
        <v>11</v>
      </c>
      <c r="H50" s="14" t="s">
        <v>11</v>
      </c>
    </row>
    <row r="51" spans="1:8">
      <c r="A51" s="6">
        <v>47</v>
      </c>
      <c r="B51" s="22" t="s">
        <v>12</v>
      </c>
      <c r="C51" s="25" t="s">
        <v>12</v>
      </c>
      <c r="D51" s="24" t="s">
        <v>12</v>
      </c>
      <c r="E51" s="25" t="s">
        <v>12</v>
      </c>
      <c r="F51" s="24" t="s">
        <v>12</v>
      </c>
      <c r="G51" s="25" t="s">
        <v>12</v>
      </c>
      <c r="H51" s="14" t="s">
        <v>12</v>
      </c>
    </row>
    <row r="52" spans="1:8">
      <c r="A52" s="6">
        <v>48</v>
      </c>
      <c r="B52" s="22" t="s">
        <v>12</v>
      </c>
      <c r="C52" s="25" t="s">
        <v>12</v>
      </c>
      <c r="D52" s="24" t="s">
        <v>12</v>
      </c>
      <c r="E52" s="25" t="s">
        <v>12</v>
      </c>
      <c r="F52" s="24" t="s">
        <v>12</v>
      </c>
      <c r="G52" s="25" t="s">
        <v>12</v>
      </c>
      <c r="H52" s="14" t="s">
        <v>12</v>
      </c>
    </row>
    <row r="53" spans="1:8">
      <c r="A53" s="6">
        <v>49</v>
      </c>
      <c r="B53" s="22" t="s">
        <v>11</v>
      </c>
      <c r="C53" s="25" t="s">
        <v>11</v>
      </c>
      <c r="D53" s="24" t="s">
        <v>11</v>
      </c>
      <c r="E53" s="25" t="s">
        <v>11</v>
      </c>
      <c r="F53" s="24" t="s">
        <v>11</v>
      </c>
      <c r="G53" s="25" t="s">
        <v>11</v>
      </c>
      <c r="H53" s="14" t="s">
        <v>11</v>
      </c>
    </row>
    <row r="54" spans="1:8" ht="15.75" thickBot="1">
      <c r="A54" s="6">
        <v>50</v>
      </c>
      <c r="B54" s="26" t="s">
        <v>12</v>
      </c>
      <c r="C54" s="27" t="s">
        <v>12</v>
      </c>
      <c r="D54" s="28" t="s">
        <v>12</v>
      </c>
      <c r="E54" s="27" t="s">
        <v>12</v>
      </c>
      <c r="F54" s="28" t="s">
        <v>12</v>
      </c>
      <c r="G54" s="27" t="s">
        <v>12</v>
      </c>
      <c r="H54" s="15" t="s">
        <v>12</v>
      </c>
    </row>
  </sheetData>
  <mergeCells count="7">
    <mergeCell ref="A1:H1"/>
    <mergeCell ref="K4:K5"/>
    <mergeCell ref="K9:K10"/>
    <mergeCell ref="B3:C3"/>
    <mergeCell ref="D3:E3"/>
    <mergeCell ref="F3:G3"/>
    <mergeCell ref="H3:H4"/>
  </mergeCell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"/>
  <sheetViews>
    <sheetView workbookViewId="0">
      <selection activeCell="K20" sqref="K20"/>
    </sheetView>
  </sheetViews>
  <sheetFormatPr defaultRowHeight="15"/>
  <cols>
    <col min="1" max="1" width="14.28515625" customWidth="1"/>
    <col min="2" max="3" width="9.85546875" customWidth="1"/>
    <col min="4" max="4" width="10.85546875" customWidth="1"/>
    <col min="5" max="5" width="9.42578125" bestFit="1" customWidth="1"/>
    <col min="6" max="6" width="9.7109375" customWidth="1"/>
    <col min="7" max="7" width="1.7109375" customWidth="1"/>
    <col min="8" max="8" width="21.42578125" customWidth="1"/>
    <col min="9" max="12" width="8.5703125" customWidth="1"/>
  </cols>
  <sheetData>
    <row r="1" spans="1:12" ht="28.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20" customFormat="1" ht="21">
      <c r="A2" s="38" t="s">
        <v>27</v>
      </c>
      <c r="B2" s="38"/>
      <c r="C2" s="38"/>
      <c r="D2" s="38"/>
      <c r="E2" s="38"/>
      <c r="F2" s="38"/>
      <c r="H2" s="38" t="s">
        <v>28</v>
      </c>
      <c r="I2" s="38"/>
      <c r="J2" s="38"/>
      <c r="K2" s="38"/>
      <c r="L2" s="38"/>
    </row>
    <row r="3" spans="1:12" ht="15" customHeight="1">
      <c r="B3" s="37" t="s">
        <v>29</v>
      </c>
      <c r="C3" s="37"/>
      <c r="D3" s="37"/>
      <c r="E3" s="37"/>
      <c r="F3" s="37"/>
      <c r="I3" s="42" t="s">
        <v>28</v>
      </c>
      <c r="J3" s="42"/>
      <c r="K3" s="42" t="s">
        <v>30</v>
      </c>
      <c r="L3" s="42"/>
    </row>
    <row r="4" spans="1:12">
      <c r="B4" s="1" t="s">
        <v>31</v>
      </c>
      <c r="C4" s="1" t="s">
        <v>32</v>
      </c>
      <c r="D4" s="1" t="s">
        <v>33</v>
      </c>
      <c r="E4" s="1" t="s">
        <v>34</v>
      </c>
      <c r="F4" s="1" t="s">
        <v>35</v>
      </c>
      <c r="I4" s="43"/>
      <c r="J4" s="43"/>
      <c r="K4" s="43"/>
      <c r="L4" s="43"/>
    </row>
    <row r="5" spans="1:12">
      <c r="A5" t="s">
        <v>1</v>
      </c>
      <c r="B5" s="8">
        <f>COUNTIF(Calculations!F6:F55,"&gt;=0")</f>
        <v>50</v>
      </c>
      <c r="C5" s="8">
        <f>COUNTIF(Calculations!F6:F55,"&gt;=1")</f>
        <v>48</v>
      </c>
      <c r="D5" s="48">
        <f>IF(B5=C5,10^(LOG10((1-0.95)/2)/B5),IF(C5=0,0,1-BETAINV((1+0.95)/2,B5+1-C5,C5)))</f>
        <v>0.86286237439603264</v>
      </c>
      <c r="E5" s="48">
        <f>C5/B5</f>
        <v>0.96</v>
      </c>
      <c r="F5" s="48">
        <f>IF(C5=0,1-10^(LOG10(1-0.95)/2)/B5,IF(B5=C5,1,BETAINV((1+0.95)/2,C5+1,B5-C5)))</f>
        <v>0.99511856657383557</v>
      </c>
      <c r="H5" s="19" t="s">
        <v>36</v>
      </c>
      <c r="I5" s="41">
        <f>50-COUNTBLANK(Data!H5:H54)</f>
        <v>50</v>
      </c>
      <c r="J5" s="41"/>
      <c r="K5" s="41">
        <f>I5</f>
        <v>50</v>
      </c>
      <c r="L5" s="41"/>
    </row>
    <row r="6" spans="1:12">
      <c r="A6" t="s">
        <v>2</v>
      </c>
      <c r="B6" s="8">
        <f>COUNTIF(Calculations!L6:L55,"&gt;=0")</f>
        <v>50</v>
      </c>
      <c r="C6" s="8">
        <f>COUNTIF(Calculations!L6:L55,"&gt;=1")</f>
        <v>40</v>
      </c>
      <c r="D6" s="48">
        <f t="shared" ref="D6:D7" si="0">IF(B6=C6,10^(LOG10((1-0.95)/2)/B6),IF(C6=0,0,1-BETAINV((1+0.95)/2,B6+1-C6,C6)))</f>
        <v>0.66281689161651214</v>
      </c>
      <c r="E6" s="48">
        <f t="shared" ref="E6:E7" si="1">C6/B6</f>
        <v>0.8</v>
      </c>
      <c r="F6" s="48">
        <f t="shared" ref="F6:F7" si="2">IF(C6=0,1-10^(LOG10(1-0.95)/2)/B6,IF(B6=C6,1,BETAINV((1+0.95)/2,C6+1,B6-C6)))</f>
        <v>0.89969776252742895</v>
      </c>
      <c r="H6" t="s">
        <v>37</v>
      </c>
      <c r="I6" s="41">
        <f>SUM(Calculations!T6:T55)</f>
        <v>39</v>
      </c>
      <c r="J6" s="41"/>
      <c r="K6" s="41">
        <f>SUM(Calculations!U6:U55)</f>
        <v>38</v>
      </c>
      <c r="L6" s="41"/>
    </row>
    <row r="7" spans="1:12">
      <c r="A7" t="s">
        <v>3</v>
      </c>
      <c r="B7" s="8">
        <f>COUNTIF(Calculations!R6:R55,"&gt;=0")</f>
        <v>50</v>
      </c>
      <c r="C7" s="8">
        <f>COUNTIF(Calculations!R6:R55,"&gt;=1")</f>
        <v>45</v>
      </c>
      <c r="D7" s="48">
        <f t="shared" si="0"/>
        <v>0.78186463356579772</v>
      </c>
      <c r="E7" s="48">
        <f t="shared" si="1"/>
        <v>0.9</v>
      </c>
      <c r="F7" s="48">
        <f t="shared" si="2"/>
        <v>0.96672490641097752</v>
      </c>
      <c r="H7" t="s">
        <v>33</v>
      </c>
      <c r="I7" s="49">
        <f>IF(I5=I6,10^(LOG10((1-0.95)/2)/I5),IF(I5=0,I,1-BETAINV((1+0.95)/2,I5+1-I6,I6)))</f>
        <v>0.64038811143421071</v>
      </c>
      <c r="J7" s="50"/>
      <c r="K7" s="49">
        <f>IF(K5=K6,10^(LOG10((1-0.95)/2)/K5),IF(K5=0,I,1-BETAINV((1+0.95)/2,K5+1-K6,K6)))</f>
        <v>0.61830925189596175</v>
      </c>
      <c r="L7" s="50"/>
    </row>
    <row r="8" spans="1:12">
      <c r="D8" s="52" t="s">
        <v>38</v>
      </c>
      <c r="E8" s="53">
        <v>0.95</v>
      </c>
      <c r="H8" t="s">
        <v>39</v>
      </c>
      <c r="I8" s="46">
        <f>I6/I5</f>
        <v>0.78</v>
      </c>
      <c r="J8" s="46"/>
      <c r="K8" s="46">
        <f>K6/K5</f>
        <v>0.76</v>
      </c>
      <c r="L8" s="46"/>
    </row>
    <row r="9" spans="1:12">
      <c r="B9" s="37" t="s">
        <v>27</v>
      </c>
      <c r="C9" s="37"/>
      <c r="D9" s="37"/>
      <c r="E9" s="37"/>
      <c r="F9" s="37"/>
      <c r="H9" t="s">
        <v>35</v>
      </c>
      <c r="I9" s="51">
        <f>IF(I6=0,1-10^LOG10((1-0.95)/2)/I5,IF(I6=I5,1,BETAINV((1+0.95)/2,I6+1,I5-I6)))</f>
        <v>0.88473417396215137</v>
      </c>
      <c r="J9" s="51"/>
      <c r="K9" s="51">
        <f>IF(K6=0,1-10^LOG10((1-0.95)/2)/K5,IF(K6=K5,1,BETAINV((1+0.95)/2,K6+1,K5-K6)))</f>
        <v>0.86939008380254268</v>
      </c>
      <c r="L9" s="51"/>
    </row>
    <row r="10" spans="1:12">
      <c r="B10" s="1" t="s">
        <v>31</v>
      </c>
      <c r="C10" s="1" t="s">
        <v>40</v>
      </c>
      <c r="D10" s="1" t="s">
        <v>33</v>
      </c>
      <c r="E10" s="1" t="s">
        <v>34</v>
      </c>
      <c r="F10" s="1" t="s">
        <v>35</v>
      </c>
      <c r="J10" s="52" t="s">
        <v>38</v>
      </c>
      <c r="K10" s="53">
        <v>0.95</v>
      </c>
    </row>
    <row r="11" spans="1:12" ht="15" customHeight="1">
      <c r="A11" t="s">
        <v>1</v>
      </c>
      <c r="B11" s="8">
        <f>COUNTIF(Calculations!B6:C55,"&gt;=0")/2</f>
        <v>50</v>
      </c>
      <c r="C11" s="8">
        <f>COUNTIF(Calculations!G6:G55,"&gt;=1")</f>
        <v>49</v>
      </c>
      <c r="D11" s="48">
        <f>IF(B11=C11,10^(LOG10((1-0.95)/2)/B11),IF(C11=0,0,1-BETAINV((1+0.95)/2,B11+1-C11,C11)))</f>
        <v>0.89353045428850009</v>
      </c>
      <c r="E11" s="21">
        <f>C11/B11</f>
        <v>0.98</v>
      </c>
      <c r="F11" s="48">
        <f>IF(C11=0,1-10^(LOG10(1-0.95)/2)/B11,IF(B11=C11,1,BETAINV((1+0.95)/2,C11+1,B11-C11)))</f>
        <v>0.99949377201695921</v>
      </c>
      <c r="H11" s="20"/>
      <c r="I11" s="20"/>
      <c r="J11" s="20"/>
    </row>
    <row r="12" spans="1:12" ht="15" customHeight="1">
      <c r="A12" t="s">
        <v>2</v>
      </c>
      <c r="B12" s="8">
        <f>COUNTIF(Calculations!H6:I55,"&gt;=0")/2</f>
        <v>50</v>
      </c>
      <c r="C12" s="8">
        <f>COUNTIF(Calculations!M6:M55,"&gt;=1")</f>
        <v>43</v>
      </c>
      <c r="D12" s="48">
        <f t="shared" ref="D12:D13" si="3">IF(B12=C12,10^(LOG10((1-0.95)/2)/B12),IF(C12=0,0,1-BETAINV((1+0.95)/2,B12+1-C12,C12)))</f>
        <v>0.73260399750299154</v>
      </c>
      <c r="E12" s="21">
        <f t="shared" ref="E12:E13" si="4">C12/B12</f>
        <v>0.86</v>
      </c>
      <c r="F12" s="48">
        <f t="shared" ref="F12:F13" si="5">IF(C12=0,1-10^(LOG10(1-0.95)/2)/B12,IF(B12=C12,1,BETAINV((1+0.95)/2,C12+1,B12-C12)))</f>
        <v>0.94180829965962798</v>
      </c>
      <c r="H12" s="20"/>
      <c r="I12" s="37" t="s">
        <v>41</v>
      </c>
      <c r="J12" s="37"/>
      <c r="K12" s="37"/>
      <c r="L12" s="37"/>
    </row>
    <row r="13" spans="1:12">
      <c r="A13" t="s">
        <v>3</v>
      </c>
      <c r="B13" s="8">
        <f>COUNTIF(Calculations!M6:N55,"&gt;=0")/2</f>
        <v>50</v>
      </c>
      <c r="C13" s="8">
        <f>COUNTIF(Calculations!S6:S55,"&gt;=1")</f>
        <v>50</v>
      </c>
      <c r="D13" s="48">
        <f t="shared" si="3"/>
        <v>0.92887826353580238</v>
      </c>
      <c r="E13" s="21">
        <f t="shared" si="4"/>
        <v>1</v>
      </c>
      <c r="F13" s="48">
        <f t="shared" si="5"/>
        <v>1</v>
      </c>
      <c r="I13" s="44" t="s">
        <v>42</v>
      </c>
      <c r="J13" s="44" t="s">
        <v>43</v>
      </c>
      <c r="K13" s="44" t="s">
        <v>44</v>
      </c>
      <c r="L13" s="44" t="s">
        <v>45</v>
      </c>
    </row>
    <row r="14" spans="1:12">
      <c r="D14" s="52" t="s">
        <v>38</v>
      </c>
      <c r="E14" s="53">
        <v>0.95</v>
      </c>
      <c r="I14" s="44"/>
      <c r="J14" s="44"/>
      <c r="K14" s="44"/>
      <c r="L14" s="44"/>
    </row>
    <row r="15" spans="1:12">
      <c r="B15" s="37" t="s">
        <v>46</v>
      </c>
      <c r="C15" s="37"/>
      <c r="D15" s="37"/>
      <c r="E15" s="37"/>
      <c r="F15" s="37"/>
      <c r="H15" s="19" t="s">
        <v>36</v>
      </c>
      <c r="I15" s="8">
        <f>COUNTIF(Data!H5:H55,"=p")*COUNTIF(Data!B5:G5,"&lt;&gt;""")</f>
        <v>204</v>
      </c>
      <c r="J15" s="8">
        <f>I15</f>
        <v>204</v>
      </c>
      <c r="K15" s="8">
        <f>COUNTIF(Data!H5:H55,"=f")*COUNTIF(Data!B5:G5,"&lt;&gt;""")</f>
        <v>96</v>
      </c>
      <c r="L15" s="8">
        <f>K15</f>
        <v>96</v>
      </c>
    </row>
    <row r="16" spans="1:12">
      <c r="B16" s="44" t="s">
        <v>47</v>
      </c>
      <c r="C16" s="44"/>
      <c r="D16" s="44" t="s">
        <v>48</v>
      </c>
      <c r="E16" s="44"/>
      <c r="F16" s="42" t="s">
        <v>49</v>
      </c>
      <c r="H16" t="s">
        <v>37</v>
      </c>
      <c r="I16" s="8">
        <f>COUNTIF(Calculations!D6:E55,"=pp")+COUNTIF(Calculations!J6:K55,"=pp")+COUNTIF(Calculations!P6:Q55,"=pp")</f>
        <v>184</v>
      </c>
      <c r="J16" s="8">
        <f>COUNTIF(Calculations!D6:E55,"=pf")+COUNTIF(Calculations!J6:K55,"=pf")+COUNTIF(Calculations!P6:Q55,"=pf")</f>
        <v>20</v>
      </c>
      <c r="K16" s="8">
        <f>COUNTIF(Calculations!D6:E55,"=FF")+COUNTIF(Calculations!J6:K55,"=ff")+COUNTIF(Calculations!P6:Q55,"=ff")</f>
        <v>90</v>
      </c>
      <c r="L16" s="8">
        <f>L15-K16</f>
        <v>6</v>
      </c>
    </row>
    <row r="17" spans="1:12">
      <c r="B17" s="45"/>
      <c r="C17" s="45"/>
      <c r="D17" s="45"/>
      <c r="E17" s="45"/>
      <c r="F17" s="43"/>
      <c r="H17" t="s">
        <v>33</v>
      </c>
      <c r="I17" s="48">
        <f>IF(I15=I16,10^(LOG10((1-0.95)/2)/I15),IF(I15=0,I,1-BETAINV((1+0.95)/2,I15+1-I16,I16)))</f>
        <v>0.85265073861519447</v>
      </c>
      <c r="J17" s="48">
        <f>IF(J15=J16,10^(LOG10((1-0.95)/2)/J15),IF(J15=0,I,1-BETAINV((1+0.95)/2,J15+1-J16,J16)))</f>
        <v>6.0919043026731901E-2</v>
      </c>
      <c r="K17" s="48">
        <f>IF(K15=K16,10^(LOG10((1-0.95)/2)/K15),IF(K15=0,I,1-BETAINV((1+0.95)/2,K15+1-K16,K16)))</f>
        <v>0.86891496419805914</v>
      </c>
      <c r="L17" s="48">
        <f>IF(L15=L16,10^(LOG10((1-0.95)/2)/L15),IF(L15=0,I,1-BETAINV((1+0.95)/2,L15+1-L16,L16)))</f>
        <v>2.3279587730772544E-2</v>
      </c>
    </row>
    <row r="18" spans="1:12">
      <c r="A18" t="s">
        <v>1</v>
      </c>
      <c r="B18" s="39">
        <f>COUNTIF(Calculations!D6:E55,"FP")</f>
        <v>1</v>
      </c>
      <c r="C18" s="40"/>
      <c r="D18" s="39">
        <f>COUNTIF(Calculations!D6:E55,"pf")</f>
        <v>2</v>
      </c>
      <c r="E18" s="40"/>
      <c r="F18" s="18">
        <f>COUNTIF(Calculations!G6:G55,"=0")</f>
        <v>1</v>
      </c>
      <c r="H18" t="s">
        <v>39</v>
      </c>
      <c r="I18" s="21">
        <f>I16/I15</f>
        <v>0.90196078431372551</v>
      </c>
      <c r="J18" s="21">
        <f>J16/J15</f>
        <v>9.8039215686274508E-2</v>
      </c>
      <c r="K18" s="21">
        <f>K16/K15</f>
        <v>0.9375</v>
      </c>
      <c r="L18" s="21">
        <f>L16/L15</f>
        <v>6.25E-2</v>
      </c>
    </row>
    <row r="19" spans="1:12">
      <c r="A19" t="s">
        <v>2</v>
      </c>
      <c r="B19" s="39">
        <f>COUNTIF(Calculations!J6:K55,"fp")</f>
        <v>5</v>
      </c>
      <c r="C19" s="40"/>
      <c r="D19" s="39">
        <f>COUNTIF(Calculations!J6:K55,"pf")</f>
        <v>8</v>
      </c>
      <c r="E19" s="40"/>
      <c r="F19" s="18">
        <f>COUNTIF(Calculations!M6:M55,"=0")</f>
        <v>7</v>
      </c>
      <c r="H19" t="s">
        <v>35</v>
      </c>
      <c r="I19" s="48">
        <f>IF(I16=0,1-10^LOG10((1-0.95)/2)/I15,IF(I16=I15,1,BETAINV((1+0.95)/2,I16+1,I15-I16)))</f>
        <v>0.9390809569732681</v>
      </c>
      <c r="J19" s="48">
        <f>IF(J16=0,1-10^LOG10((1-0.95)/2)/J15,IF(J16=J15,1,BETAINV((1+0.95)/2,J16+1,J15-J16)))</f>
        <v>0.14734926138480553</v>
      </c>
      <c r="K19" s="48">
        <f>IF(K16=0,1-10^LOG10((1-0.95)/2)/K15,IF(K16=K15,1,BETAINV((1+0.95)/2,K16+1,K15-K16)))</f>
        <v>0.97672041226922746</v>
      </c>
      <c r="L19" s="48">
        <f>IF(L16=0,1-10^LOG10((1-0.95)/2)/L15,IF(L16=L15,1,BETAINV((1+0.95)/2,L16+1,L15-L16)))</f>
        <v>0.13108503580194086</v>
      </c>
    </row>
    <row r="20" spans="1:12">
      <c r="A20" t="s">
        <v>3</v>
      </c>
      <c r="B20" s="39">
        <f>COUNTIF(Calculations!P6:Q55,"fp")</f>
        <v>0</v>
      </c>
      <c r="C20" s="40"/>
      <c r="D20" s="39">
        <f>COUNTIF(Calculations!P6:Q55,"pf")</f>
        <v>10</v>
      </c>
      <c r="E20" s="40"/>
      <c r="F20" s="18">
        <f>COUNTIF(Calculations!S6:S55,"=0")</f>
        <v>0</v>
      </c>
      <c r="H20" s="52" t="s">
        <v>38</v>
      </c>
      <c r="I20" s="53">
        <v>0.95</v>
      </c>
      <c r="K20" s="53">
        <v>0.95</v>
      </c>
    </row>
  </sheetData>
  <mergeCells count="32">
    <mergeCell ref="J13:J14"/>
    <mergeCell ref="K13:K14"/>
    <mergeCell ref="B16:C17"/>
    <mergeCell ref="D16:E17"/>
    <mergeCell ref="F16:F17"/>
    <mergeCell ref="I5:J5"/>
    <mergeCell ref="I6:J6"/>
    <mergeCell ref="I7:J7"/>
    <mergeCell ref="I8:J8"/>
    <mergeCell ref="I9:J9"/>
    <mergeCell ref="I12:L12"/>
    <mergeCell ref="L13:L14"/>
    <mergeCell ref="K9:L9"/>
    <mergeCell ref="K8:L8"/>
    <mergeCell ref="K7:L7"/>
    <mergeCell ref="K6:L6"/>
    <mergeCell ref="B15:F15"/>
    <mergeCell ref="I13:I14"/>
    <mergeCell ref="B18:C18"/>
    <mergeCell ref="D18:E18"/>
    <mergeCell ref="D19:E19"/>
    <mergeCell ref="D20:E20"/>
    <mergeCell ref="B20:C20"/>
    <mergeCell ref="B19:C19"/>
    <mergeCell ref="A1:L1"/>
    <mergeCell ref="B3:F3"/>
    <mergeCell ref="A2:F2"/>
    <mergeCell ref="B9:F9"/>
    <mergeCell ref="H2:L2"/>
    <mergeCell ref="K5:L5"/>
    <mergeCell ref="I3:J4"/>
    <mergeCell ref="K3:L4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5"/>
  <sheetViews>
    <sheetView workbookViewId="0">
      <selection activeCell="G57" sqref="G57"/>
    </sheetView>
  </sheetViews>
  <sheetFormatPr defaultRowHeight="15"/>
  <cols>
    <col min="1" max="1" width="8" bestFit="1" customWidth="1"/>
    <col min="2" max="5" width="7.140625" customWidth="1"/>
    <col min="6" max="6" width="8" bestFit="1" customWidth="1"/>
    <col min="7" max="18" width="7.140625" customWidth="1"/>
    <col min="19" max="19" width="8.5703125" customWidth="1"/>
  </cols>
  <sheetData>
    <row r="1" spans="1:22" ht="23.25">
      <c r="A1" s="29" t="s">
        <v>50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2" ht="15.75" thickBot="1"/>
    <row r="3" spans="1:22">
      <c r="B3" s="31" t="s">
        <v>1</v>
      </c>
      <c r="C3" s="33"/>
      <c r="D3" s="33"/>
      <c r="E3" s="33"/>
      <c r="F3" s="33"/>
      <c r="G3" s="32"/>
      <c r="H3" s="31" t="s">
        <v>2</v>
      </c>
      <c r="I3" s="33"/>
      <c r="J3" s="33"/>
      <c r="K3" s="33"/>
      <c r="L3" s="33"/>
      <c r="M3" s="32"/>
      <c r="N3" s="31" t="s">
        <v>3</v>
      </c>
      <c r="O3" s="33"/>
      <c r="P3" s="33"/>
      <c r="Q3" s="33"/>
      <c r="R3" s="33"/>
      <c r="S3" s="32"/>
      <c r="T3" s="44"/>
    </row>
    <row r="4" spans="1:22" ht="15.75" thickBot="1">
      <c r="A4" s="35" t="s">
        <v>51</v>
      </c>
      <c r="B4" s="9" t="s">
        <v>8</v>
      </c>
      <c r="C4" s="10" t="s">
        <v>52</v>
      </c>
      <c r="D4" s="10" t="s">
        <v>8</v>
      </c>
      <c r="E4" s="10" t="s">
        <v>52</v>
      </c>
      <c r="F4" s="10"/>
      <c r="G4" s="17"/>
      <c r="H4" s="9" t="s">
        <v>8</v>
      </c>
      <c r="I4" s="10" t="s">
        <v>52</v>
      </c>
      <c r="J4" s="10" t="s">
        <v>8</v>
      </c>
      <c r="K4" s="10" t="s">
        <v>52</v>
      </c>
      <c r="L4" s="10"/>
      <c r="M4" s="17"/>
      <c r="N4" s="9" t="s">
        <v>8</v>
      </c>
      <c r="O4" s="10" t="s">
        <v>52</v>
      </c>
      <c r="P4" s="10" t="s">
        <v>8</v>
      </c>
      <c r="Q4" s="10" t="s">
        <v>52</v>
      </c>
      <c r="R4" s="10"/>
      <c r="S4" s="17"/>
      <c r="T4" s="44"/>
    </row>
    <row r="5" spans="1:22">
      <c r="A5" s="47"/>
      <c r="B5" s="9" t="s">
        <v>32</v>
      </c>
      <c r="C5" s="10" t="s">
        <v>32</v>
      </c>
      <c r="D5" s="8" t="s">
        <v>53</v>
      </c>
      <c r="E5" s="10" t="s">
        <v>53</v>
      </c>
      <c r="F5" s="10" t="s">
        <v>54</v>
      </c>
      <c r="G5" s="11" t="s">
        <v>40</v>
      </c>
      <c r="H5" s="9" t="s">
        <v>32</v>
      </c>
      <c r="I5" s="10" t="s">
        <v>32</v>
      </c>
      <c r="J5" s="8" t="s">
        <v>53</v>
      </c>
      <c r="K5" s="10" t="s">
        <v>53</v>
      </c>
      <c r="L5" s="10" t="s">
        <v>54</v>
      </c>
      <c r="M5" s="11" t="s">
        <v>40</v>
      </c>
      <c r="N5" s="9" t="s">
        <v>32</v>
      </c>
      <c r="O5" s="10" t="s">
        <v>32</v>
      </c>
      <c r="P5" s="8" t="s">
        <v>53</v>
      </c>
      <c r="Q5" s="10" t="s">
        <v>53</v>
      </c>
      <c r="R5" s="10" t="s">
        <v>54</v>
      </c>
      <c r="S5" s="11" t="s">
        <v>40</v>
      </c>
      <c r="T5" s="12" t="s">
        <v>55</v>
      </c>
      <c r="U5" s="13" t="s">
        <v>56</v>
      </c>
      <c r="V5" s="1"/>
    </row>
    <row r="6" spans="1:22">
      <c r="A6" s="2">
        <v>1</v>
      </c>
      <c r="B6" s="5">
        <f>IF(Data!H5="","",IF(Data!B5=Data!H5,1,0))</f>
        <v>0</v>
      </c>
      <c r="C6" s="6">
        <f>IF(Data!H5="","",IF(Data!C5=Data!H5,1,0))</f>
        <v>0</v>
      </c>
      <c r="D6" s="8" t="str">
        <f>IF(B6="","",IF(Data!H5="p",IF(Data!B5="f","PF","PP"),IF(Data!H5="f",IF(Data!B5="p","FP","FF"))))</f>
        <v>PF</v>
      </c>
      <c r="E6" s="8" t="str">
        <f>IF(C6="","",IF(Data!H5="p",IF(Data!C5="f","PF","PP"),IF(Data!H5="f",IF(Data!C5="p","FP","FF"))))</f>
        <v>PF</v>
      </c>
      <c r="F6" s="16">
        <f>IF(B6="","",(IF(B6=1,IF(C6=1,1,0),0)))</f>
        <v>0</v>
      </c>
      <c r="G6" s="14">
        <f t="shared" ref="G6:G15" si="0">IF(B6="","",IF(B6=C6,1,0))</f>
        <v>1</v>
      </c>
      <c r="H6" s="5">
        <f>IF(Data!H5="","",IF(Data!D5=Data!H5,1,0))</f>
        <v>0</v>
      </c>
      <c r="I6" s="8">
        <f>IF(Data!H5="","",IF(Data!E5=Data!H5,1,0))</f>
        <v>0</v>
      </c>
      <c r="J6" s="8" t="str">
        <f>IF(H6="","",IF(Data!H5="p",IF(Data!D5="f","PF","PP"),IF(Data!H5="f",IF(Data!D5="p","FP","FF"))))</f>
        <v>PF</v>
      </c>
      <c r="K6" s="8" t="str">
        <f>IF(I6="","",IF(Data!H5="p",IF(Data!E5="f","PF","PP"),IF(Data!H5="f",IF(Data!E5="p","FP","FF"))))</f>
        <v>PF</v>
      </c>
      <c r="L6" s="16">
        <f>IF(H6="","",(IF(H6=1,IF(I6=1,1,0),0)))</f>
        <v>0</v>
      </c>
      <c r="M6" s="7">
        <f t="shared" ref="M6:M15" si="1">IF(H6="","",IF(H6=I6,1,0))</f>
        <v>1</v>
      </c>
      <c r="N6" s="5">
        <f>IF(Data!H5="","",IF(Data!F5=Data!H5,1,0))</f>
        <v>0</v>
      </c>
      <c r="O6" s="8">
        <f>IF(Data!H5="","",IF(Data!G5=Data!H5,1,0))</f>
        <v>0</v>
      </c>
      <c r="P6" s="8" t="str">
        <f>IF(N6="","",IF(Data!H5="p",IF(Data!F5="f","PF","PP"),IF(Data!H5="f",IF(Data!F5="p","FP","FF"))))</f>
        <v>PF</v>
      </c>
      <c r="Q6" s="8" t="str">
        <f>IF(O6="","",IF(Data!H5="p",IF(Data!G5="f","PF","PP"),IF(Data!H5="f",IF(Data!G5="p","FP","FF"))))</f>
        <v>PF</v>
      </c>
      <c r="R6" s="16">
        <f>IF(N6="","",(IF(N6=1,IF(O6=1,1,0),0)))</f>
        <v>0</v>
      </c>
      <c r="S6" s="6">
        <f t="shared" ref="S6:S15" si="2">IF(N6="","",IF(N6=O6,1,0))</f>
        <v>1</v>
      </c>
      <c r="T6" s="8">
        <f>IF(B6="","",IF(B6=C6,IF(H6=B6,IF(I6=B6,IF(N6=B6,IF(O6=B6,1,0),0),0),0),0))</f>
        <v>1</v>
      </c>
      <c r="U6" s="8">
        <f>IF(B6="","",IF(SUM(G6+M6+S6+F6+L6+R6)=6,1,0))</f>
        <v>0</v>
      </c>
    </row>
    <row r="7" spans="1:22">
      <c r="A7" s="2">
        <v>2</v>
      </c>
      <c r="B7" s="5">
        <f>IF(Data!H6="","",IF(Data!B6=Data!H6,1,0))</f>
        <v>0</v>
      </c>
      <c r="C7" s="6">
        <f>IF(Data!H6="","",IF(Data!C6=Data!H6,1,0))</f>
        <v>1</v>
      </c>
      <c r="D7" s="8" t="str">
        <f>IF(B7="","",IF(Data!H6="p",IF(Data!B6="f","PF","PP"),IF(Data!H6="f",IF(Data!B6="p","FP","FF"))))</f>
        <v>FP</v>
      </c>
      <c r="E7" s="8" t="str">
        <f>IF(C7="","",IF(Data!H6="p",IF(Data!C6="f","PF","PP"),IF(Data!H6="f",IF(Data!C6="p","FP","FF"))))</f>
        <v>FF</v>
      </c>
      <c r="F7" s="16">
        <f t="shared" ref="F7:F15" si="3">IF(B7="","",(IF(B7=1,IF(C7=1,1,0),0)))</f>
        <v>0</v>
      </c>
      <c r="G7" s="14">
        <f t="shared" si="0"/>
        <v>0</v>
      </c>
      <c r="H7" s="5">
        <f>IF(Data!H6="","",IF(Data!D6=Data!H6,1,0))</f>
        <v>0</v>
      </c>
      <c r="I7" s="8">
        <f>IF(Data!H6="","",IF(Data!E6=Data!H6,1,0))</f>
        <v>0</v>
      </c>
      <c r="J7" s="8" t="str">
        <f>IF(H7="","",IF(Data!H6="p",IF(Data!D6="f","PF","PP"),IF(Data!H6="f",IF(Data!D6="p","FP","FF"))))</f>
        <v>FP</v>
      </c>
      <c r="K7" s="8" t="str">
        <f>IF(I7="","",IF(Data!H6="p",IF(Data!E6="f","PF","PP"),IF(Data!H6="f",IF(Data!E6="p","FP","FF"))))</f>
        <v>FP</v>
      </c>
      <c r="L7" s="16">
        <f t="shared" ref="L7:L15" si="4">IF(H7="","",(IF(H7=1,IF(I7=1,1,0),0)))</f>
        <v>0</v>
      </c>
      <c r="M7" s="7">
        <f t="shared" si="1"/>
        <v>1</v>
      </c>
      <c r="N7" s="5">
        <f>IF(Data!H6="","",IF(Data!F6=Data!H6,1,0))</f>
        <v>1</v>
      </c>
      <c r="O7" s="8">
        <f>IF(Data!H6="","",IF(Data!G6=Data!H6,1,0))</f>
        <v>1</v>
      </c>
      <c r="P7" s="8" t="str">
        <f>IF(N7="","",IF(Data!H6="p",IF(Data!F6="f","PF","PP"),IF(Data!H6="f",IF(Data!F6="p","FP","FF"))))</f>
        <v>FF</v>
      </c>
      <c r="Q7" s="8" t="str">
        <f>IF(O7="","",IF(Data!H6="p",IF(Data!G6="f","PF","PP"),IF(Data!H6="f",IF(Data!G6="p","FP","FF"))))</f>
        <v>FF</v>
      </c>
      <c r="R7" s="16">
        <f t="shared" ref="R7:R15" si="5">IF(N7="","",(IF(N7=1,IF(O7=1,1,0),0)))</f>
        <v>1</v>
      </c>
      <c r="S7" s="6">
        <f t="shared" si="2"/>
        <v>1</v>
      </c>
      <c r="T7" s="8">
        <f t="shared" ref="T7:T55" si="6">IF(B7="","",IF(B7=C7,IF(H7=B7,IF(I7=B7,IF(N7=B7,IF(O7=B7,1,0),0),0),0),0))</f>
        <v>0</v>
      </c>
      <c r="U7" s="8">
        <f t="shared" ref="U7:U55" si="7">IF(B7="","",IF(SUM(G7+M7+S7+F7+L7+R7)=6,1,0))</f>
        <v>0</v>
      </c>
    </row>
    <row r="8" spans="1:22">
      <c r="A8" s="2">
        <v>3</v>
      </c>
      <c r="B8" s="5">
        <f>IF(Data!H7="","",IF(Data!B7=Data!H7,1,0))</f>
        <v>1</v>
      </c>
      <c r="C8" s="6">
        <f>IF(Data!H7="","",IF(Data!C7=Data!H7,1,0))</f>
        <v>1</v>
      </c>
      <c r="D8" s="8" t="str">
        <f>IF(B8="","",IF(Data!H7="p",IF(Data!B7="f","PF","PP"),IF(Data!H7="f",IF(Data!B7="p","FP","FF"))))</f>
        <v>PP</v>
      </c>
      <c r="E8" s="8" t="str">
        <f>IF(C8="","",IF(Data!H7="p",IF(Data!C7="f","PF","PP"),IF(Data!H7="f",IF(Data!C7="p","FP","FF"))))</f>
        <v>PP</v>
      </c>
      <c r="F8" s="16">
        <f t="shared" si="3"/>
        <v>1</v>
      </c>
      <c r="G8" s="14">
        <f t="shared" si="0"/>
        <v>1</v>
      </c>
      <c r="H8" s="5">
        <f>IF(Data!H7="","",IF(Data!D7=Data!H7,1,0))</f>
        <v>1</v>
      </c>
      <c r="I8" s="8">
        <f>IF(Data!H7="","",IF(Data!E7=Data!H7,1,0))</f>
        <v>0</v>
      </c>
      <c r="J8" s="8" t="str">
        <f>IF(H8="","",IF(Data!H7="p",IF(Data!D7="f","PF","PP"),IF(Data!H7="f",IF(Data!D7="p","FP","FF"))))</f>
        <v>PP</v>
      </c>
      <c r="K8" s="8" t="str">
        <f>IF(I8="","",IF(Data!H7="p",IF(Data!E7="f","PF","PP"),IF(Data!H7="f",IF(Data!E7="p","FP","FF"))))</f>
        <v>PF</v>
      </c>
      <c r="L8" s="16">
        <f t="shared" si="4"/>
        <v>0</v>
      </c>
      <c r="M8" s="7">
        <f t="shared" si="1"/>
        <v>0</v>
      </c>
      <c r="N8" s="5">
        <f>IF(Data!H7="","",IF(Data!F7=Data!H7,1,0))</f>
        <v>1</v>
      </c>
      <c r="O8" s="8">
        <f>IF(Data!H7="","",IF(Data!G7=Data!H7,1,0))</f>
        <v>1</v>
      </c>
      <c r="P8" s="8" t="str">
        <f>IF(N8="","",IF(Data!H7="p",IF(Data!F7="f","PF","PP"),IF(Data!H7="f",IF(Data!F7="p","FP","FF"))))</f>
        <v>PP</v>
      </c>
      <c r="Q8" s="8" t="str">
        <f>IF(O8="","",IF(Data!H7="p",IF(Data!G7="f","PF","PP"),IF(Data!H7="f",IF(Data!G7="p","FP","FF"))))</f>
        <v>PP</v>
      </c>
      <c r="R8" s="16">
        <f t="shared" si="5"/>
        <v>1</v>
      </c>
      <c r="S8" s="6">
        <f t="shared" si="2"/>
        <v>1</v>
      </c>
      <c r="T8" s="8">
        <f t="shared" si="6"/>
        <v>0</v>
      </c>
      <c r="U8" s="8">
        <f t="shared" si="7"/>
        <v>0</v>
      </c>
    </row>
    <row r="9" spans="1:22">
      <c r="A9" s="2">
        <v>4</v>
      </c>
      <c r="B9" s="5">
        <f>IF(Data!H8="","",IF(Data!B8=Data!H8,1,0))</f>
        <v>1</v>
      </c>
      <c r="C9" s="6">
        <f>IF(Data!H8="","",IF(Data!C8=Data!H8,1,0))</f>
        <v>1</v>
      </c>
      <c r="D9" s="8" t="str">
        <f>IF(B9="","",IF(Data!H8="p",IF(Data!B8="f","PF","PP"),IF(Data!H8="f",IF(Data!B8="p","FP","FF"))))</f>
        <v>PP</v>
      </c>
      <c r="E9" s="8" t="str">
        <f>IF(C9="","",IF(Data!H8="p",IF(Data!C8="f","PF","PP"),IF(Data!H8="f",IF(Data!C8="p","FP","FF"))))</f>
        <v>PP</v>
      </c>
      <c r="F9" s="16">
        <f t="shared" si="3"/>
        <v>1</v>
      </c>
      <c r="G9" s="14">
        <f t="shared" si="0"/>
        <v>1</v>
      </c>
      <c r="H9" s="5">
        <f>IF(Data!H8="","",IF(Data!D8=Data!H8,1,0))</f>
        <v>1</v>
      </c>
      <c r="I9" s="8">
        <f>IF(Data!H8="","",IF(Data!E8=Data!H8,1,0))</f>
        <v>0</v>
      </c>
      <c r="J9" s="8" t="str">
        <f>IF(H9="","",IF(Data!H8="p",IF(Data!D8="f","PF","PP"),IF(Data!H8="f",IF(Data!D8="p","FP","FF"))))</f>
        <v>PP</v>
      </c>
      <c r="K9" s="8" t="str">
        <f>IF(I9="","",IF(Data!H8="p",IF(Data!E8="f","PF","PP"),IF(Data!H8="f",IF(Data!E8="p","FP","FF"))))</f>
        <v>PF</v>
      </c>
      <c r="L9" s="16">
        <f t="shared" si="4"/>
        <v>0</v>
      </c>
      <c r="M9" s="7">
        <f t="shared" si="1"/>
        <v>0</v>
      </c>
      <c r="N9" s="5">
        <f>IF(Data!H8="","",IF(Data!F8=Data!H8,1,0))</f>
        <v>1</v>
      </c>
      <c r="O9" s="8">
        <f>IF(Data!H8="","",IF(Data!G8=Data!H8,1,0))</f>
        <v>1</v>
      </c>
      <c r="P9" s="8" t="str">
        <f>IF(N9="","",IF(Data!H8="p",IF(Data!F8="f","PF","PP"),IF(Data!H8="f",IF(Data!F8="p","FP","FF"))))</f>
        <v>PP</v>
      </c>
      <c r="Q9" s="8" t="str">
        <f>IF(O9="","",IF(Data!H8="p",IF(Data!G8="f","PF","PP"),IF(Data!H8="f",IF(Data!G8="p","FP","FF"))))</f>
        <v>PP</v>
      </c>
      <c r="R9" s="16">
        <f t="shared" si="5"/>
        <v>1</v>
      </c>
      <c r="S9" s="6">
        <f t="shared" si="2"/>
        <v>1</v>
      </c>
      <c r="T9" s="8">
        <f t="shared" si="6"/>
        <v>0</v>
      </c>
      <c r="U9" s="8">
        <f t="shared" si="7"/>
        <v>0</v>
      </c>
    </row>
    <row r="10" spans="1:22">
      <c r="A10" s="2">
        <v>5</v>
      </c>
      <c r="B10" s="5">
        <f>IF(Data!H9="","",IF(Data!B9=Data!H9,1,0))</f>
        <v>1</v>
      </c>
      <c r="C10" s="6">
        <f>IF(Data!H9="","",IF(Data!C9=Data!H9,1,0))</f>
        <v>1</v>
      </c>
      <c r="D10" s="8" t="str">
        <f>IF(B10="","",IF(Data!H9="p",IF(Data!B9="f","PF","PP"),IF(Data!H9="f",IF(Data!B9="p","FP","FF"))))</f>
        <v>PP</v>
      </c>
      <c r="E10" s="8" t="str">
        <f>IF(C10="","",IF(Data!H9="p",IF(Data!C9="f","PF","PP"),IF(Data!H9="f",IF(Data!C9="p","FP","FF"))))</f>
        <v>PP</v>
      </c>
      <c r="F10" s="16">
        <f t="shared" si="3"/>
        <v>1</v>
      </c>
      <c r="G10" s="14">
        <f t="shared" si="0"/>
        <v>1</v>
      </c>
      <c r="H10" s="5">
        <f>IF(Data!H9="","",IF(Data!D9=Data!H9,1,0))</f>
        <v>1</v>
      </c>
      <c r="I10" s="8">
        <f>IF(Data!H9="","",IF(Data!E9=Data!H9,1,0))</f>
        <v>1</v>
      </c>
      <c r="J10" s="8" t="str">
        <f>IF(H10="","",IF(Data!H9="p",IF(Data!D9="f","PF","PP"),IF(Data!H9="f",IF(Data!D9="p","FP","FF"))))</f>
        <v>PP</v>
      </c>
      <c r="K10" s="8" t="str">
        <f>IF(I10="","",IF(Data!H9="p",IF(Data!E9="f","PF","PP"),IF(Data!H9="f",IF(Data!E9="p","FP","FF"))))</f>
        <v>PP</v>
      </c>
      <c r="L10" s="16">
        <f t="shared" si="4"/>
        <v>1</v>
      </c>
      <c r="M10" s="7">
        <f t="shared" si="1"/>
        <v>1</v>
      </c>
      <c r="N10" s="5">
        <f>IF(Data!H9="","",IF(Data!F9=Data!H9,1,0))</f>
        <v>1</v>
      </c>
      <c r="O10" s="8">
        <f>IF(Data!H9="","",IF(Data!G9=Data!H9,1,0))</f>
        <v>1</v>
      </c>
      <c r="P10" s="8" t="str">
        <f>IF(N10="","",IF(Data!H9="p",IF(Data!F9="f","PF","PP"),IF(Data!H9="f",IF(Data!F9="p","FP","FF"))))</f>
        <v>PP</v>
      </c>
      <c r="Q10" s="8" t="str">
        <f>IF(O10="","",IF(Data!H9="p",IF(Data!G9="f","PF","PP"),IF(Data!H9="f",IF(Data!G9="p","FP","FF"))))</f>
        <v>PP</v>
      </c>
      <c r="R10" s="16">
        <f t="shared" si="5"/>
        <v>1</v>
      </c>
      <c r="S10" s="6">
        <f t="shared" si="2"/>
        <v>1</v>
      </c>
      <c r="T10" s="8">
        <f t="shared" si="6"/>
        <v>1</v>
      </c>
      <c r="U10" s="8">
        <f t="shared" si="7"/>
        <v>1</v>
      </c>
    </row>
    <row r="11" spans="1:22">
      <c r="A11" s="2">
        <v>6</v>
      </c>
      <c r="B11" s="5">
        <f>IF(Data!H10="","",IF(Data!B10=Data!H10,1,0))</f>
        <v>1</v>
      </c>
      <c r="C11" s="6">
        <f>IF(Data!H10="","",IF(Data!C10=Data!H10,1,0))</f>
        <v>1</v>
      </c>
      <c r="D11" s="8" t="str">
        <f>IF(B11="","",IF(Data!H10="p",IF(Data!B10="f","PF","PP"),IF(Data!H10="f",IF(Data!B10="p","FP","FF"))))</f>
        <v>PP</v>
      </c>
      <c r="E11" s="8" t="str">
        <f>IF(C11="","",IF(Data!H10="p",IF(Data!C10="f","PF","PP"),IF(Data!H10="f",IF(Data!C10="p","FP","FF"))))</f>
        <v>PP</v>
      </c>
      <c r="F11" s="16">
        <f t="shared" si="3"/>
        <v>1</v>
      </c>
      <c r="G11" s="14">
        <f t="shared" si="0"/>
        <v>1</v>
      </c>
      <c r="H11" s="5">
        <f>IF(Data!H10="","",IF(Data!D10=Data!H10,1,0))</f>
        <v>0</v>
      </c>
      <c r="I11" s="8">
        <f>IF(Data!H10="","",IF(Data!E10=Data!H10,1,0))</f>
        <v>1</v>
      </c>
      <c r="J11" s="8" t="str">
        <f>IF(H11="","",IF(Data!H10="p",IF(Data!D10="f","PF","PP"),IF(Data!H10="f",IF(Data!D10="p","FP","FF"))))</f>
        <v>PF</v>
      </c>
      <c r="K11" s="8" t="str">
        <f>IF(I11="","",IF(Data!H10="p",IF(Data!E10="f","PF","PP"),IF(Data!H10="f",IF(Data!E10="p","FP","FF"))))</f>
        <v>PP</v>
      </c>
      <c r="L11" s="16">
        <f t="shared" si="4"/>
        <v>0</v>
      </c>
      <c r="M11" s="7">
        <f t="shared" si="1"/>
        <v>0</v>
      </c>
      <c r="N11" s="5">
        <f>IF(Data!H10="","",IF(Data!F10=Data!H10,1,0))</f>
        <v>1</v>
      </c>
      <c r="O11" s="8">
        <f>IF(Data!H10="","",IF(Data!G10=Data!H10,1,0))</f>
        <v>1</v>
      </c>
      <c r="P11" s="8" t="str">
        <f>IF(N11="","",IF(Data!H10="p",IF(Data!F10="f","PF","PP"),IF(Data!H10="f",IF(Data!F10="p","FP","FF"))))</f>
        <v>PP</v>
      </c>
      <c r="Q11" s="8" t="str">
        <f>IF(O11="","",IF(Data!H10="p",IF(Data!G10="f","PF","PP"),IF(Data!H10="f",IF(Data!G10="p","FP","FF"))))</f>
        <v>PP</v>
      </c>
      <c r="R11" s="16">
        <f t="shared" si="5"/>
        <v>1</v>
      </c>
      <c r="S11" s="6">
        <f t="shared" si="2"/>
        <v>1</v>
      </c>
      <c r="T11" s="8">
        <f t="shared" si="6"/>
        <v>0</v>
      </c>
      <c r="U11" s="8">
        <f t="shared" si="7"/>
        <v>0</v>
      </c>
    </row>
    <row r="12" spans="1:22">
      <c r="A12" s="2">
        <v>7</v>
      </c>
      <c r="B12" s="5">
        <f>IF(Data!H11="","",IF(Data!B11=Data!H11,1,0))</f>
        <v>1</v>
      </c>
      <c r="C12" s="6">
        <f>IF(Data!H11="","",IF(Data!C11=Data!H11,1,0))</f>
        <v>1</v>
      </c>
      <c r="D12" s="8" t="str">
        <f>IF(B12="","",IF(Data!H11="p",IF(Data!B11="f","PF","PP"),IF(Data!H11="f",IF(Data!B11="p","FP","FF"))))</f>
        <v>FF</v>
      </c>
      <c r="E12" s="8" t="str">
        <f>IF(C12="","",IF(Data!H11="p",IF(Data!C11="f","PF","PP"),IF(Data!H11="f",IF(Data!C11="p","FP","FF"))))</f>
        <v>FF</v>
      </c>
      <c r="F12" s="16">
        <f t="shared" si="3"/>
        <v>1</v>
      </c>
      <c r="G12" s="14">
        <f t="shared" si="0"/>
        <v>1</v>
      </c>
      <c r="H12" s="5">
        <f>IF(Data!H11="","",IF(Data!D11=Data!H11,1,0))</f>
        <v>0</v>
      </c>
      <c r="I12" s="8">
        <f>IF(Data!H11="","",IF(Data!E11=Data!H11,1,0))</f>
        <v>0</v>
      </c>
      <c r="J12" s="8" t="str">
        <f>IF(H12="","",IF(Data!H11="p",IF(Data!D11="f","PF","PP"),IF(Data!H11="f",IF(Data!D11="p","FP","FF"))))</f>
        <v>FP</v>
      </c>
      <c r="K12" s="8" t="str">
        <f>IF(I12="","",IF(Data!H11="p",IF(Data!E11="f","PF","PP"),IF(Data!H11="f",IF(Data!E11="p","FP","FF"))))</f>
        <v>FP</v>
      </c>
      <c r="L12" s="16">
        <f t="shared" si="4"/>
        <v>0</v>
      </c>
      <c r="M12" s="7">
        <f t="shared" si="1"/>
        <v>1</v>
      </c>
      <c r="N12" s="5">
        <f>IF(Data!H11="","",IF(Data!F11=Data!H11,1,0))</f>
        <v>1</v>
      </c>
      <c r="O12" s="8">
        <f>IF(Data!H11="","",IF(Data!G11=Data!H11,1,0))</f>
        <v>1</v>
      </c>
      <c r="P12" s="8" t="str">
        <f>IF(N12="","",IF(Data!H11="p",IF(Data!F11="f","PF","PP"),IF(Data!H11="f",IF(Data!F11="p","FP","FF"))))</f>
        <v>FF</v>
      </c>
      <c r="Q12" s="8" t="str">
        <f>IF(O12="","",IF(Data!H11="p",IF(Data!G11="f","PF","PP"),IF(Data!H11="f",IF(Data!G11="p","FP","FF"))))</f>
        <v>FF</v>
      </c>
      <c r="R12" s="16">
        <f t="shared" si="5"/>
        <v>1</v>
      </c>
      <c r="S12" s="6">
        <f t="shared" si="2"/>
        <v>1</v>
      </c>
      <c r="T12" s="8">
        <f t="shared" si="6"/>
        <v>0</v>
      </c>
      <c r="U12" s="8">
        <f t="shared" si="7"/>
        <v>0</v>
      </c>
    </row>
    <row r="13" spans="1:22">
      <c r="A13" s="2">
        <v>8</v>
      </c>
      <c r="B13" s="5">
        <f>IF(Data!H12="","",IF(Data!B12=Data!H12,1,0))</f>
        <v>1</v>
      </c>
      <c r="C13" s="6">
        <f>IF(Data!H12="","",IF(Data!C12=Data!H12,1,0))</f>
        <v>1</v>
      </c>
      <c r="D13" s="8" t="str">
        <f>IF(B13="","",IF(Data!H12="p",IF(Data!B12="f","PF","PP"),IF(Data!H12="f",IF(Data!B12="p","FP","FF"))))</f>
        <v>FF</v>
      </c>
      <c r="E13" s="8" t="str">
        <f>IF(C13="","",IF(Data!H12="p",IF(Data!C12="f","PF","PP"),IF(Data!H12="f",IF(Data!C12="p","FP","FF"))))</f>
        <v>FF</v>
      </c>
      <c r="F13" s="16">
        <f t="shared" si="3"/>
        <v>1</v>
      </c>
      <c r="G13" s="14">
        <f t="shared" si="0"/>
        <v>1</v>
      </c>
      <c r="H13" s="5">
        <f>IF(Data!H12="","",IF(Data!D12=Data!H12,1,0))</f>
        <v>1</v>
      </c>
      <c r="I13" s="8">
        <f>IF(Data!H12="","",IF(Data!E12=Data!H12,1,0))</f>
        <v>1</v>
      </c>
      <c r="J13" s="8" t="str">
        <f>IF(H13="","",IF(Data!H12="p",IF(Data!D12="f","PF","PP"),IF(Data!H12="f",IF(Data!D12="p","FP","FF"))))</f>
        <v>FF</v>
      </c>
      <c r="K13" s="8" t="str">
        <f>IF(I13="","",IF(Data!H12="p",IF(Data!E12="f","PF","PP"),IF(Data!H12="f",IF(Data!E12="p","FP","FF"))))</f>
        <v>FF</v>
      </c>
      <c r="L13" s="16">
        <f t="shared" si="4"/>
        <v>1</v>
      </c>
      <c r="M13" s="7">
        <f t="shared" si="1"/>
        <v>1</v>
      </c>
      <c r="N13" s="5">
        <f>IF(Data!H12="","",IF(Data!F12=Data!H12,1,0))</f>
        <v>1</v>
      </c>
      <c r="O13" s="8">
        <f>IF(Data!H12="","",IF(Data!G12=Data!H12,1,0))</f>
        <v>1</v>
      </c>
      <c r="P13" s="8" t="str">
        <f>IF(N13="","",IF(Data!H12="p",IF(Data!F12="f","PF","PP"),IF(Data!H12="f",IF(Data!F12="p","FP","FF"))))</f>
        <v>FF</v>
      </c>
      <c r="Q13" s="8" t="str">
        <f>IF(O13="","",IF(Data!H12="p",IF(Data!G12="f","PF","PP"),IF(Data!H12="f",IF(Data!G12="p","FP","FF"))))</f>
        <v>FF</v>
      </c>
      <c r="R13" s="16">
        <f t="shared" si="5"/>
        <v>1</v>
      </c>
      <c r="S13" s="6">
        <f t="shared" si="2"/>
        <v>1</v>
      </c>
      <c r="T13" s="8">
        <f t="shared" si="6"/>
        <v>1</v>
      </c>
      <c r="U13" s="8">
        <f t="shared" si="7"/>
        <v>1</v>
      </c>
    </row>
    <row r="14" spans="1:22">
      <c r="A14" s="2">
        <v>9</v>
      </c>
      <c r="B14" s="5">
        <f>IF(Data!H13="","",IF(Data!B13=Data!H13,1,0))</f>
        <v>1</v>
      </c>
      <c r="C14" s="6">
        <f>IF(Data!H13="","",IF(Data!C13=Data!H13,1,0))</f>
        <v>1</v>
      </c>
      <c r="D14" s="8" t="str">
        <f>IF(B14="","",IF(Data!H13="p",IF(Data!B13="f","PF","PP"),IF(Data!H13="f",IF(Data!B13="p","FP","FF"))))</f>
        <v>PP</v>
      </c>
      <c r="E14" s="8" t="str">
        <f>IF(C14="","",IF(Data!H13="p",IF(Data!C13="f","PF","PP"),IF(Data!H13="f",IF(Data!C13="p","FP","FF"))))</f>
        <v>PP</v>
      </c>
      <c r="F14" s="16">
        <f t="shared" si="3"/>
        <v>1</v>
      </c>
      <c r="G14" s="14">
        <f t="shared" si="0"/>
        <v>1</v>
      </c>
      <c r="H14" s="5">
        <f>IF(Data!H13="","",IF(Data!D13=Data!H13,1,0))</f>
        <v>0</v>
      </c>
      <c r="I14" s="8">
        <f>IF(Data!H13="","",IF(Data!E13=Data!H13,1,0))</f>
        <v>1</v>
      </c>
      <c r="J14" s="8" t="str">
        <f>IF(H14="","",IF(Data!H13="p",IF(Data!D13="f","PF","PP"),IF(Data!H13="f",IF(Data!D13="p","FP","FF"))))</f>
        <v>PF</v>
      </c>
      <c r="K14" s="8" t="str">
        <f>IF(I14="","",IF(Data!H13="p",IF(Data!E13="f","PF","PP"),IF(Data!H13="f",IF(Data!E13="p","FP","FF"))))</f>
        <v>PP</v>
      </c>
      <c r="L14" s="16">
        <f t="shared" si="4"/>
        <v>0</v>
      </c>
      <c r="M14" s="7">
        <f t="shared" si="1"/>
        <v>0</v>
      </c>
      <c r="N14" s="5">
        <f>IF(Data!H13="","",IF(Data!F13=Data!H13,1,0))</f>
        <v>0</v>
      </c>
      <c r="O14" s="8">
        <f>IF(Data!H13="","",IF(Data!G13=Data!H13,1,0))</f>
        <v>0</v>
      </c>
      <c r="P14" s="8" t="str">
        <f>IF(N14="","",IF(Data!H13="p",IF(Data!F13="f","PF","PP"),IF(Data!H13="f",IF(Data!F13="p","FP","FF"))))</f>
        <v>PF</v>
      </c>
      <c r="Q14" s="8" t="str">
        <f>IF(O14="","",IF(Data!H13="p",IF(Data!G13="f","PF","PP"),IF(Data!H13="f",IF(Data!G13="p","FP","FF"))))</f>
        <v>PF</v>
      </c>
      <c r="R14" s="16">
        <f t="shared" si="5"/>
        <v>0</v>
      </c>
      <c r="S14" s="6">
        <f t="shared" si="2"/>
        <v>1</v>
      </c>
      <c r="T14" s="8">
        <f t="shared" si="6"/>
        <v>0</v>
      </c>
      <c r="U14" s="8">
        <f t="shared" si="7"/>
        <v>0</v>
      </c>
    </row>
    <row r="15" spans="1:22">
      <c r="A15" s="2">
        <v>10</v>
      </c>
      <c r="B15" s="5">
        <f>IF(Data!H14="","",IF(Data!B14=Data!H14,1,0))</f>
        <v>1</v>
      </c>
      <c r="C15" s="6">
        <f>IF(Data!H14="","",IF(Data!C14=Data!H14,1,0))</f>
        <v>1</v>
      </c>
      <c r="D15" s="8" t="str">
        <f>IF(B15="","",IF(Data!H14="p",IF(Data!B14="f","PF","PP"),IF(Data!H14="f",IF(Data!B14="p","FP","FF"))))</f>
        <v>FF</v>
      </c>
      <c r="E15" s="8" t="str">
        <f>IF(C15="","",IF(Data!H14="p",IF(Data!C14="f","PF","PP"),IF(Data!H14="f",IF(Data!C14="p","FP","FF"))))</f>
        <v>FF</v>
      </c>
      <c r="F15" s="16">
        <f t="shared" si="3"/>
        <v>1</v>
      </c>
      <c r="G15" s="14">
        <f t="shared" si="0"/>
        <v>1</v>
      </c>
      <c r="H15" s="5">
        <f>IF(Data!H14="","",IF(Data!D14=Data!H14,1,0))</f>
        <v>1</v>
      </c>
      <c r="I15" s="8">
        <f>IF(Data!H14="","",IF(Data!E14=Data!H14,1,0))</f>
        <v>1</v>
      </c>
      <c r="J15" s="8" t="str">
        <f>IF(H15="","",IF(Data!H14="p",IF(Data!D14="f","PF","PP"),IF(Data!H14="f",IF(Data!D14="p","FP","FF"))))</f>
        <v>FF</v>
      </c>
      <c r="K15" s="8" t="str">
        <f>IF(I15="","",IF(Data!H14="p",IF(Data!E14="f","PF","PP"),IF(Data!H14="f",IF(Data!E14="p","FP","FF"))))</f>
        <v>FF</v>
      </c>
      <c r="L15" s="16">
        <f t="shared" si="4"/>
        <v>1</v>
      </c>
      <c r="M15" s="7">
        <f t="shared" si="1"/>
        <v>1</v>
      </c>
      <c r="N15" s="5">
        <f>IF(Data!H14="","",IF(Data!F14=Data!H14,1,0))</f>
        <v>1</v>
      </c>
      <c r="O15" s="8">
        <f>IF(Data!H14="","",IF(Data!G14=Data!H14,1,0))</f>
        <v>1</v>
      </c>
      <c r="P15" s="8" t="str">
        <f>IF(N15="","",IF(Data!H14="p",IF(Data!F14="f","PF","PP"),IF(Data!H14="f",IF(Data!F14="p","FP","FF"))))</f>
        <v>FF</v>
      </c>
      <c r="Q15" s="8" t="str">
        <f>IF(O15="","",IF(Data!H14="p",IF(Data!G14="f","PF","PP"),IF(Data!H14="f",IF(Data!G14="p","FP","FF"))))</f>
        <v>FF</v>
      </c>
      <c r="R15" s="16">
        <f t="shared" si="5"/>
        <v>1</v>
      </c>
      <c r="S15" s="6">
        <f t="shared" si="2"/>
        <v>1</v>
      </c>
      <c r="T15" s="8">
        <f t="shared" si="6"/>
        <v>1</v>
      </c>
      <c r="U15" s="8">
        <f t="shared" si="7"/>
        <v>1</v>
      </c>
    </row>
    <row r="16" spans="1:22">
      <c r="A16" s="2">
        <v>11</v>
      </c>
      <c r="B16" s="5">
        <f>IF(Data!H15="","",IF(Data!B15=Data!H15,1,0))</f>
        <v>1</v>
      </c>
      <c r="C16" s="6">
        <f>IF(Data!H15="","",IF(Data!C15=Data!H15,1,0))</f>
        <v>1</v>
      </c>
      <c r="D16" s="8" t="str">
        <f>IF(B16="","",IF(Data!H15="p",IF(Data!B15="f","PF","PP"),IF(Data!H15="f",IF(Data!B15="p","FP","FF"))))</f>
        <v>PP</v>
      </c>
      <c r="E16" s="8" t="str">
        <f>IF(C16="","",IF(Data!H15="p",IF(Data!C15="f","PF","PP"),IF(Data!H15="f",IF(Data!C15="p","FP","FF"))))</f>
        <v>PP</v>
      </c>
      <c r="F16" s="16">
        <f t="shared" ref="F16:F55" si="8">IF(B16="","",(IF(B16=1,IF(C16=1,1,0),0)))</f>
        <v>1</v>
      </c>
      <c r="G16" s="14">
        <f t="shared" ref="G16:G55" si="9">IF(B16="","",IF(B16=C16,1,0))</f>
        <v>1</v>
      </c>
      <c r="H16" s="5">
        <f>IF(Data!H15="","",IF(Data!D15=Data!H15,1,0))</f>
        <v>1</v>
      </c>
      <c r="I16" s="8">
        <f>IF(Data!H15="","",IF(Data!E15=Data!H15,1,0))</f>
        <v>1</v>
      </c>
      <c r="J16" s="8" t="str">
        <f>IF(H16="","",IF(Data!H15="p",IF(Data!D15="f","PF","PP"),IF(Data!H15="f",IF(Data!D15="p","FP","FF"))))</f>
        <v>PP</v>
      </c>
      <c r="K16" s="8" t="str">
        <f>IF(I16="","",IF(Data!H15="p",IF(Data!E15="f","PF","PP"),IF(Data!H15="f",IF(Data!E15="p","FP","FF"))))</f>
        <v>PP</v>
      </c>
      <c r="L16" s="16">
        <f t="shared" ref="L16:L55" si="10">IF(H16="","",(IF(H16=1,IF(I16=1,1,0),0)))</f>
        <v>1</v>
      </c>
      <c r="M16" s="7">
        <f t="shared" ref="M16:M55" si="11">IF(H16="","",IF(H16=I16,1,0))</f>
        <v>1</v>
      </c>
      <c r="N16" s="5">
        <f>IF(Data!H15="","",IF(Data!F15=Data!H15,1,0))</f>
        <v>1</v>
      </c>
      <c r="O16" s="8">
        <f>IF(Data!H15="","",IF(Data!G15=Data!H15,1,0))</f>
        <v>1</v>
      </c>
      <c r="P16" s="8" t="str">
        <f>IF(N16="","",IF(Data!H15="p",IF(Data!F15="f","PF","PP"),IF(Data!H15="f",IF(Data!F15="p","FP","FF"))))</f>
        <v>PP</v>
      </c>
      <c r="Q16" s="8" t="str">
        <f>IF(O16="","",IF(Data!H15="p",IF(Data!G15="f","PF","PP"),IF(Data!H15="f",IF(Data!G15="p","FP","FF"))))</f>
        <v>PP</v>
      </c>
      <c r="R16" s="16">
        <f t="shared" ref="R16:R55" si="12">IF(N16="","",(IF(N16=1,IF(O16=1,1,0),0)))</f>
        <v>1</v>
      </c>
      <c r="S16" s="6">
        <f t="shared" ref="S16:S55" si="13">IF(N16="","",IF(N16=O16,1,0))</f>
        <v>1</v>
      </c>
      <c r="T16" s="8">
        <f t="shared" si="6"/>
        <v>1</v>
      </c>
      <c r="U16" s="8">
        <f t="shared" si="7"/>
        <v>1</v>
      </c>
    </row>
    <row r="17" spans="1:21">
      <c r="A17" s="2">
        <v>12</v>
      </c>
      <c r="B17" s="5">
        <f>IF(Data!H16="","",IF(Data!B16=Data!H16,1,0))</f>
        <v>1</v>
      </c>
      <c r="C17" s="6">
        <f>IF(Data!H16="","",IF(Data!C16=Data!H16,1,0))</f>
        <v>1</v>
      </c>
      <c r="D17" s="8" t="str">
        <f>IF(B17="","",IF(Data!H16="p",IF(Data!B16="f","PF","PP"),IF(Data!H16="f",IF(Data!B16="p","FP","FF"))))</f>
        <v>PP</v>
      </c>
      <c r="E17" s="8" t="str">
        <f>IF(C17="","",IF(Data!H16="p",IF(Data!C16="f","PF","PP"),IF(Data!H16="f",IF(Data!C16="p","FP","FF"))))</f>
        <v>PP</v>
      </c>
      <c r="F17" s="16">
        <f t="shared" si="8"/>
        <v>1</v>
      </c>
      <c r="G17" s="14">
        <f t="shared" si="9"/>
        <v>1</v>
      </c>
      <c r="H17" s="5">
        <f>IF(Data!H16="","",IF(Data!D16=Data!H16,1,0))</f>
        <v>1</v>
      </c>
      <c r="I17" s="8">
        <f>IF(Data!H16="","",IF(Data!E16=Data!H16,1,0))</f>
        <v>1</v>
      </c>
      <c r="J17" s="8" t="str">
        <f>IF(H17="","",IF(Data!H16="p",IF(Data!D16="f","PF","PP"),IF(Data!H16="f",IF(Data!D16="p","FP","FF"))))</f>
        <v>PP</v>
      </c>
      <c r="K17" s="8" t="str">
        <f>IF(I17="","",IF(Data!H16="p",IF(Data!E16="f","PF","PP"),IF(Data!H16="f",IF(Data!E16="p","FP","FF"))))</f>
        <v>PP</v>
      </c>
      <c r="L17" s="16">
        <f t="shared" si="10"/>
        <v>1</v>
      </c>
      <c r="M17" s="7">
        <f t="shared" si="11"/>
        <v>1</v>
      </c>
      <c r="N17" s="5">
        <f>IF(Data!H16="","",IF(Data!F16=Data!H16,1,0))</f>
        <v>1</v>
      </c>
      <c r="O17" s="8">
        <f>IF(Data!H16="","",IF(Data!G16=Data!H16,1,0))</f>
        <v>1</v>
      </c>
      <c r="P17" s="8" t="str">
        <f>IF(N17="","",IF(Data!H16="p",IF(Data!F16="f","PF","PP"),IF(Data!H16="f",IF(Data!F16="p","FP","FF"))))</f>
        <v>PP</v>
      </c>
      <c r="Q17" s="8" t="str">
        <f>IF(O17="","",IF(Data!H16="p",IF(Data!G16="f","PF","PP"),IF(Data!H16="f",IF(Data!G16="p","FP","FF"))))</f>
        <v>PP</v>
      </c>
      <c r="R17" s="16">
        <f t="shared" si="12"/>
        <v>1</v>
      </c>
      <c r="S17" s="6">
        <f t="shared" si="13"/>
        <v>1</v>
      </c>
      <c r="T17" s="8">
        <f t="shared" si="6"/>
        <v>1</v>
      </c>
      <c r="U17" s="8">
        <f t="shared" si="7"/>
        <v>1</v>
      </c>
    </row>
    <row r="18" spans="1:21">
      <c r="A18" s="2">
        <v>13</v>
      </c>
      <c r="B18" s="5">
        <f>IF(Data!H17="","",IF(Data!B17=Data!H17,1,0))</f>
        <v>1</v>
      </c>
      <c r="C18" s="6">
        <f>IF(Data!H17="","",IF(Data!C17=Data!H17,1,0))</f>
        <v>1</v>
      </c>
      <c r="D18" s="8" t="str">
        <f>IF(B18="","",IF(Data!H17="p",IF(Data!B17="f","PF","PP"),IF(Data!H17="f",IF(Data!B17="p","FP","FF"))))</f>
        <v>PP</v>
      </c>
      <c r="E18" s="8" t="str">
        <f>IF(C18="","",IF(Data!H17="p",IF(Data!C17="f","PF","PP"),IF(Data!H17="f",IF(Data!C17="p","FP","FF"))))</f>
        <v>PP</v>
      </c>
      <c r="F18" s="16">
        <f t="shared" si="8"/>
        <v>1</v>
      </c>
      <c r="G18" s="14">
        <f t="shared" si="9"/>
        <v>1</v>
      </c>
      <c r="H18" s="5">
        <f>IF(Data!H17="","",IF(Data!D17=Data!H17,1,0))</f>
        <v>1</v>
      </c>
      <c r="I18" s="8">
        <f>IF(Data!H17="","",IF(Data!E17=Data!H17,1,0))</f>
        <v>0</v>
      </c>
      <c r="J18" s="8" t="str">
        <f>IF(H18="","",IF(Data!H17="p",IF(Data!D17="f","PF","PP"),IF(Data!H17="f",IF(Data!D17="p","FP","FF"))))</f>
        <v>PP</v>
      </c>
      <c r="K18" s="8" t="str">
        <f>IF(I18="","",IF(Data!H17="p",IF(Data!E17="f","PF","PP"),IF(Data!H17="f",IF(Data!E17="p","FP","FF"))))</f>
        <v>PF</v>
      </c>
      <c r="L18" s="16">
        <f t="shared" si="10"/>
        <v>0</v>
      </c>
      <c r="M18" s="7">
        <f t="shared" si="11"/>
        <v>0</v>
      </c>
      <c r="N18" s="5">
        <f>IF(Data!H17="","",IF(Data!F17=Data!H17,1,0))</f>
        <v>1</v>
      </c>
      <c r="O18" s="8">
        <f>IF(Data!H17="","",IF(Data!G17=Data!H17,1,0))</f>
        <v>1</v>
      </c>
      <c r="P18" s="8" t="str">
        <f>IF(N18="","",IF(Data!H17="p",IF(Data!F17="f","PF","PP"),IF(Data!H17="f",IF(Data!F17="p","FP","FF"))))</f>
        <v>PP</v>
      </c>
      <c r="Q18" s="8" t="str">
        <f>IF(O18="","",IF(Data!H17="p",IF(Data!G17="f","PF","PP"),IF(Data!H17="f",IF(Data!G17="p","FP","FF"))))</f>
        <v>PP</v>
      </c>
      <c r="R18" s="16">
        <f t="shared" si="12"/>
        <v>1</v>
      </c>
      <c r="S18" s="6">
        <f t="shared" si="13"/>
        <v>1</v>
      </c>
      <c r="T18" s="8">
        <f t="shared" si="6"/>
        <v>0</v>
      </c>
      <c r="U18" s="8">
        <f t="shared" si="7"/>
        <v>0</v>
      </c>
    </row>
    <row r="19" spans="1:21">
      <c r="A19" s="2">
        <v>14</v>
      </c>
      <c r="B19" s="5">
        <f>IF(Data!H18="","",IF(Data!B18=Data!H18,1,0))</f>
        <v>1</v>
      </c>
      <c r="C19" s="6">
        <f>IF(Data!H18="","",IF(Data!C18=Data!H18,1,0))</f>
        <v>1</v>
      </c>
      <c r="D19" s="8" t="str">
        <f>IF(B19="","",IF(Data!H18="p",IF(Data!B18="f","PF","PP"),IF(Data!H18="f",IF(Data!B18="p","FP","FF"))))</f>
        <v>PP</v>
      </c>
      <c r="E19" s="8" t="str">
        <f>IF(C19="","",IF(Data!H18="p",IF(Data!C18="f","PF","PP"),IF(Data!H18="f",IF(Data!C18="p","FP","FF"))))</f>
        <v>PP</v>
      </c>
      <c r="F19" s="16">
        <f t="shared" si="8"/>
        <v>1</v>
      </c>
      <c r="G19" s="14">
        <f t="shared" si="9"/>
        <v>1</v>
      </c>
      <c r="H19" s="5">
        <f>IF(Data!H18="","",IF(Data!D18=Data!H18,1,0))</f>
        <v>1</v>
      </c>
      <c r="I19" s="8">
        <f>IF(Data!H18="","",IF(Data!E18=Data!H18,1,0))</f>
        <v>1</v>
      </c>
      <c r="J19" s="8" t="str">
        <f>IF(H19="","",IF(Data!H18="p",IF(Data!D18="f","PF","PP"),IF(Data!H18="f",IF(Data!D18="p","FP","FF"))))</f>
        <v>PP</v>
      </c>
      <c r="K19" s="8" t="str">
        <f>IF(I19="","",IF(Data!H18="p",IF(Data!E18="f","PF","PP"),IF(Data!H18="f",IF(Data!E18="p","FP","FF"))))</f>
        <v>PP</v>
      </c>
      <c r="L19" s="16">
        <f t="shared" si="10"/>
        <v>1</v>
      </c>
      <c r="M19" s="7">
        <f t="shared" si="11"/>
        <v>1</v>
      </c>
      <c r="N19" s="5">
        <f>IF(Data!H18="","",IF(Data!F18=Data!H18,1,0))</f>
        <v>0</v>
      </c>
      <c r="O19" s="8">
        <f>IF(Data!H18="","",IF(Data!G18=Data!H18,1,0))</f>
        <v>0</v>
      </c>
      <c r="P19" s="8" t="str">
        <f>IF(N19="","",IF(Data!H18="p",IF(Data!F18="f","PF","PP"),IF(Data!H18="f",IF(Data!F18="p","FP","FF"))))</f>
        <v>PF</v>
      </c>
      <c r="Q19" s="8" t="str">
        <f>IF(O19="","",IF(Data!H18="p",IF(Data!G18="f","PF","PP"),IF(Data!H18="f",IF(Data!G18="p","FP","FF"))))</f>
        <v>PF</v>
      </c>
      <c r="R19" s="16">
        <f t="shared" si="12"/>
        <v>0</v>
      </c>
      <c r="S19" s="6">
        <f t="shared" si="13"/>
        <v>1</v>
      </c>
      <c r="T19" s="8">
        <f t="shared" si="6"/>
        <v>0</v>
      </c>
      <c r="U19" s="8">
        <f t="shared" si="7"/>
        <v>0</v>
      </c>
    </row>
    <row r="20" spans="1:21">
      <c r="A20" s="2">
        <v>15</v>
      </c>
      <c r="B20" s="5">
        <f>IF(Data!H19="","",IF(Data!B19=Data!H19,1,0))</f>
        <v>1</v>
      </c>
      <c r="C20" s="6">
        <f>IF(Data!H19="","",IF(Data!C19=Data!H19,1,0))</f>
        <v>1</v>
      </c>
      <c r="D20" s="8" t="str">
        <f>IF(B20="","",IF(Data!H19="p",IF(Data!B19="f","PF","PP"),IF(Data!H19="f",IF(Data!B19="p","FP","FF"))))</f>
        <v>PP</v>
      </c>
      <c r="E20" s="8" t="str">
        <f>IF(C20="","",IF(Data!H19="p",IF(Data!C19="f","PF","PP"),IF(Data!H19="f",IF(Data!C19="p","FP","FF"))))</f>
        <v>PP</v>
      </c>
      <c r="F20" s="16">
        <f t="shared" si="8"/>
        <v>1</v>
      </c>
      <c r="G20" s="14">
        <f t="shared" si="9"/>
        <v>1</v>
      </c>
      <c r="H20" s="5">
        <f>IF(Data!H19="","",IF(Data!D19=Data!H19,1,0))</f>
        <v>1</v>
      </c>
      <c r="I20" s="8">
        <f>IF(Data!H19="","",IF(Data!E19=Data!H19,1,0))</f>
        <v>1</v>
      </c>
      <c r="J20" s="8" t="str">
        <f>IF(H20="","",IF(Data!H19="p",IF(Data!D19="f","PF","PP"),IF(Data!H19="f",IF(Data!D19="p","FP","FF"))))</f>
        <v>PP</v>
      </c>
      <c r="K20" s="8" t="str">
        <f>IF(I20="","",IF(Data!H19="p",IF(Data!E19="f","PF","PP"),IF(Data!H19="f",IF(Data!E19="p","FP","FF"))))</f>
        <v>PP</v>
      </c>
      <c r="L20" s="16">
        <f t="shared" si="10"/>
        <v>1</v>
      </c>
      <c r="M20" s="7">
        <f t="shared" si="11"/>
        <v>1</v>
      </c>
      <c r="N20" s="5">
        <f>IF(Data!H19="","",IF(Data!F19=Data!H19,1,0))</f>
        <v>1</v>
      </c>
      <c r="O20" s="8">
        <f>IF(Data!H19="","",IF(Data!G19=Data!H19,1,0))</f>
        <v>1</v>
      </c>
      <c r="P20" s="8" t="str">
        <f>IF(N20="","",IF(Data!H19="p",IF(Data!F19="f","PF","PP"),IF(Data!H19="f",IF(Data!F19="p","FP","FF"))))</f>
        <v>PP</v>
      </c>
      <c r="Q20" s="8" t="str">
        <f>IF(O20="","",IF(Data!H19="p",IF(Data!G19="f","PF","PP"),IF(Data!H19="f",IF(Data!G19="p","FP","FF"))))</f>
        <v>PP</v>
      </c>
      <c r="R20" s="16">
        <f t="shared" si="12"/>
        <v>1</v>
      </c>
      <c r="S20" s="6">
        <f t="shared" si="13"/>
        <v>1</v>
      </c>
      <c r="T20" s="8">
        <f t="shared" si="6"/>
        <v>1</v>
      </c>
      <c r="U20" s="8">
        <f t="shared" si="7"/>
        <v>1</v>
      </c>
    </row>
    <row r="21" spans="1:21">
      <c r="A21" s="2">
        <v>16</v>
      </c>
      <c r="B21" s="5">
        <f>IF(Data!H20="","",IF(Data!B20=Data!H20,1,0))</f>
        <v>1</v>
      </c>
      <c r="C21" s="6">
        <f>IF(Data!H20="","",IF(Data!C20=Data!H20,1,0))</f>
        <v>1</v>
      </c>
      <c r="D21" s="8" t="str">
        <f>IF(B21="","",IF(Data!H20="p",IF(Data!B20="f","PF","PP"),IF(Data!H20="f",IF(Data!B20="p","FP","FF"))))</f>
        <v>PP</v>
      </c>
      <c r="E21" s="8" t="str">
        <f>IF(C21="","",IF(Data!H20="p",IF(Data!C20="f","PF","PP"),IF(Data!H20="f",IF(Data!C20="p","FP","FF"))))</f>
        <v>PP</v>
      </c>
      <c r="F21" s="16">
        <f t="shared" si="8"/>
        <v>1</v>
      </c>
      <c r="G21" s="14">
        <f t="shared" si="9"/>
        <v>1</v>
      </c>
      <c r="H21" s="5">
        <f>IF(Data!H20="","",IF(Data!D20=Data!H20,1,0))</f>
        <v>0</v>
      </c>
      <c r="I21" s="8">
        <f>IF(Data!H20="","",IF(Data!E20=Data!H20,1,0))</f>
        <v>1</v>
      </c>
      <c r="J21" s="8" t="str">
        <f>IF(H21="","",IF(Data!H20="p",IF(Data!D20="f","PF","PP"),IF(Data!H20="f",IF(Data!D20="p","FP","FF"))))</f>
        <v>PF</v>
      </c>
      <c r="K21" s="8" t="str">
        <f>IF(I21="","",IF(Data!H20="p",IF(Data!E20="f","PF","PP"),IF(Data!H20="f",IF(Data!E20="p","FP","FF"))))</f>
        <v>PP</v>
      </c>
      <c r="L21" s="16">
        <f t="shared" si="10"/>
        <v>0</v>
      </c>
      <c r="M21" s="7">
        <f t="shared" si="11"/>
        <v>0</v>
      </c>
      <c r="N21" s="5">
        <f>IF(Data!H20="","",IF(Data!F20=Data!H20,1,0))</f>
        <v>0</v>
      </c>
      <c r="O21" s="8">
        <f>IF(Data!H20="","",IF(Data!G20=Data!H20,1,0))</f>
        <v>0</v>
      </c>
      <c r="P21" s="8" t="str">
        <f>IF(N21="","",IF(Data!H20="p",IF(Data!F20="f","PF","PP"),IF(Data!H20="f",IF(Data!F20="p","FP","FF"))))</f>
        <v>PF</v>
      </c>
      <c r="Q21" s="8" t="str">
        <f>IF(O21="","",IF(Data!H20="p",IF(Data!G20="f","PF","PP"),IF(Data!H20="f",IF(Data!G20="p","FP","FF"))))</f>
        <v>PF</v>
      </c>
      <c r="R21" s="16">
        <f t="shared" si="12"/>
        <v>0</v>
      </c>
      <c r="S21" s="6">
        <f t="shared" si="13"/>
        <v>1</v>
      </c>
      <c r="T21" s="8">
        <f t="shared" si="6"/>
        <v>0</v>
      </c>
      <c r="U21" s="8">
        <f t="shared" si="7"/>
        <v>0</v>
      </c>
    </row>
    <row r="22" spans="1:21">
      <c r="A22" s="2">
        <v>17</v>
      </c>
      <c r="B22" s="5">
        <f>IF(Data!H21="","",IF(Data!B21=Data!H21,1,0))</f>
        <v>1</v>
      </c>
      <c r="C22" s="6">
        <f>IF(Data!H21="","",IF(Data!C21=Data!H21,1,0))</f>
        <v>1</v>
      </c>
      <c r="D22" s="8" t="str">
        <f>IF(B22="","",IF(Data!H21="p",IF(Data!B21="f","PF","PP"),IF(Data!H21="f",IF(Data!B21="p","FP","FF"))))</f>
        <v>PP</v>
      </c>
      <c r="E22" s="8" t="str">
        <f>IF(C22="","",IF(Data!H21="p",IF(Data!C21="f","PF","PP"),IF(Data!H21="f",IF(Data!C21="p","FP","FF"))))</f>
        <v>PP</v>
      </c>
      <c r="F22" s="16">
        <f t="shared" si="8"/>
        <v>1</v>
      </c>
      <c r="G22" s="14">
        <f t="shared" si="9"/>
        <v>1</v>
      </c>
      <c r="H22" s="5">
        <f>IF(Data!H21="","",IF(Data!D21=Data!H21,1,0))</f>
        <v>1</v>
      </c>
      <c r="I22" s="8">
        <f>IF(Data!H21="","",IF(Data!E21=Data!H21,1,0))</f>
        <v>1</v>
      </c>
      <c r="J22" s="8" t="str">
        <f>IF(H22="","",IF(Data!H21="p",IF(Data!D21="f","PF","PP"),IF(Data!H21="f",IF(Data!D21="p","FP","FF"))))</f>
        <v>PP</v>
      </c>
      <c r="K22" s="8" t="str">
        <f>IF(I22="","",IF(Data!H21="p",IF(Data!E21="f","PF","PP"),IF(Data!H21="f",IF(Data!E21="p","FP","FF"))))</f>
        <v>PP</v>
      </c>
      <c r="L22" s="16">
        <f t="shared" si="10"/>
        <v>1</v>
      </c>
      <c r="M22" s="7">
        <f t="shared" si="11"/>
        <v>1</v>
      </c>
      <c r="N22" s="5">
        <f>IF(Data!H21="","",IF(Data!F21=Data!H21,1,0))</f>
        <v>0</v>
      </c>
      <c r="O22" s="8">
        <f>IF(Data!H21="","",IF(Data!G21=Data!H21,1,0))</f>
        <v>0</v>
      </c>
      <c r="P22" s="8" t="str">
        <f>IF(N22="","",IF(Data!H21="p",IF(Data!F21="f","PF","PP"),IF(Data!H21="f",IF(Data!F21="p","FP","FF"))))</f>
        <v>PF</v>
      </c>
      <c r="Q22" s="8" t="str">
        <f>IF(O22="","",IF(Data!H21="p",IF(Data!G21="f","PF","PP"),IF(Data!H21="f",IF(Data!G21="p","FP","FF"))))</f>
        <v>PF</v>
      </c>
      <c r="R22" s="16">
        <f t="shared" si="12"/>
        <v>0</v>
      </c>
      <c r="S22" s="6">
        <f t="shared" si="13"/>
        <v>1</v>
      </c>
      <c r="T22" s="8">
        <f t="shared" si="6"/>
        <v>0</v>
      </c>
      <c r="U22" s="8">
        <f t="shared" si="7"/>
        <v>0</v>
      </c>
    </row>
    <row r="23" spans="1:21">
      <c r="A23" s="2">
        <v>18</v>
      </c>
      <c r="B23" s="5">
        <f>IF(Data!H22="","",IF(Data!B22=Data!H22,1,0))</f>
        <v>1</v>
      </c>
      <c r="C23" s="6">
        <f>IF(Data!H22="","",IF(Data!C22=Data!H22,1,0))</f>
        <v>1</v>
      </c>
      <c r="D23" s="8" t="str">
        <f>IF(B23="","",IF(Data!H22="p",IF(Data!B22="f","PF","PP"),IF(Data!H22="f",IF(Data!B22="p","FP","FF"))))</f>
        <v>PP</v>
      </c>
      <c r="E23" s="8" t="str">
        <f>IF(C23="","",IF(Data!H22="p",IF(Data!C22="f","PF","PP"),IF(Data!H22="f",IF(Data!C22="p","FP","FF"))))</f>
        <v>PP</v>
      </c>
      <c r="F23" s="16">
        <f t="shared" si="8"/>
        <v>1</v>
      </c>
      <c r="G23" s="14">
        <f t="shared" si="9"/>
        <v>1</v>
      </c>
      <c r="H23" s="5">
        <f>IF(Data!H22="","",IF(Data!D22=Data!H22,1,0))</f>
        <v>1</v>
      </c>
      <c r="I23" s="8">
        <f>IF(Data!H22="","",IF(Data!E22=Data!H22,1,0))</f>
        <v>1</v>
      </c>
      <c r="J23" s="8" t="str">
        <f>IF(H23="","",IF(Data!H22="p",IF(Data!D22="f","PF","PP"),IF(Data!H22="f",IF(Data!D22="p","FP","FF"))))</f>
        <v>PP</v>
      </c>
      <c r="K23" s="8" t="str">
        <f>IF(I23="","",IF(Data!H22="p",IF(Data!E22="f","PF","PP"),IF(Data!H22="f",IF(Data!E22="p","FP","FF"))))</f>
        <v>PP</v>
      </c>
      <c r="L23" s="16">
        <f t="shared" si="10"/>
        <v>1</v>
      </c>
      <c r="M23" s="7">
        <f t="shared" si="11"/>
        <v>1</v>
      </c>
      <c r="N23" s="5">
        <f>IF(Data!H22="","",IF(Data!F22=Data!H22,1,0))</f>
        <v>1</v>
      </c>
      <c r="O23" s="8">
        <f>IF(Data!H22="","",IF(Data!G22=Data!H22,1,0))</f>
        <v>1</v>
      </c>
      <c r="P23" s="8" t="str">
        <f>IF(N23="","",IF(Data!H22="p",IF(Data!F22="f","PF","PP"),IF(Data!H22="f",IF(Data!F22="p","FP","FF"))))</f>
        <v>PP</v>
      </c>
      <c r="Q23" s="8" t="str">
        <f>IF(O23="","",IF(Data!H22="p",IF(Data!G22="f","PF","PP"),IF(Data!H22="f",IF(Data!G22="p","FP","FF"))))</f>
        <v>PP</v>
      </c>
      <c r="R23" s="16">
        <f t="shared" si="12"/>
        <v>1</v>
      </c>
      <c r="S23" s="6">
        <f t="shared" si="13"/>
        <v>1</v>
      </c>
      <c r="T23" s="8">
        <f t="shared" si="6"/>
        <v>1</v>
      </c>
      <c r="U23" s="8">
        <f t="shared" si="7"/>
        <v>1</v>
      </c>
    </row>
    <row r="24" spans="1:21">
      <c r="A24" s="2">
        <v>19</v>
      </c>
      <c r="B24" s="5">
        <f>IF(Data!H23="","",IF(Data!B23=Data!H23,1,0))</f>
        <v>1</v>
      </c>
      <c r="C24" s="6">
        <f>IF(Data!H23="","",IF(Data!C23=Data!H23,1,0))</f>
        <v>1</v>
      </c>
      <c r="D24" s="8" t="str">
        <f>IF(B24="","",IF(Data!H23="p",IF(Data!B23="f","PF","PP"),IF(Data!H23="f",IF(Data!B23="p","FP","FF"))))</f>
        <v>FF</v>
      </c>
      <c r="E24" s="8" t="str">
        <f>IF(C24="","",IF(Data!H23="p",IF(Data!C23="f","PF","PP"),IF(Data!H23="f",IF(Data!C23="p","FP","FF"))))</f>
        <v>FF</v>
      </c>
      <c r="F24" s="16">
        <f t="shared" si="8"/>
        <v>1</v>
      </c>
      <c r="G24" s="14">
        <f t="shared" si="9"/>
        <v>1</v>
      </c>
      <c r="H24" s="5">
        <f>IF(Data!H23="","",IF(Data!D23=Data!H23,1,0))</f>
        <v>1</v>
      </c>
      <c r="I24" s="8">
        <f>IF(Data!H23="","",IF(Data!E23=Data!H23,1,0))</f>
        <v>0</v>
      </c>
      <c r="J24" s="8" t="str">
        <f>IF(H24="","",IF(Data!H23="p",IF(Data!D23="f","PF","PP"),IF(Data!H23="f",IF(Data!D23="p","FP","FF"))))</f>
        <v>FF</v>
      </c>
      <c r="K24" s="8" t="str">
        <f>IF(I24="","",IF(Data!H23="p",IF(Data!E23="f","PF","PP"),IF(Data!H23="f",IF(Data!E23="p","FP","FF"))))</f>
        <v>FP</v>
      </c>
      <c r="L24" s="16">
        <f t="shared" si="10"/>
        <v>0</v>
      </c>
      <c r="M24" s="7">
        <f t="shared" si="11"/>
        <v>0</v>
      </c>
      <c r="N24" s="5">
        <f>IF(Data!H23="","",IF(Data!F23=Data!H23,1,0))</f>
        <v>1</v>
      </c>
      <c r="O24" s="8">
        <f>IF(Data!H23="","",IF(Data!G23=Data!H23,1,0))</f>
        <v>1</v>
      </c>
      <c r="P24" s="8" t="str">
        <f>IF(N24="","",IF(Data!H23="p",IF(Data!F23="f","PF","PP"),IF(Data!H23="f",IF(Data!F23="p","FP","FF"))))</f>
        <v>FF</v>
      </c>
      <c r="Q24" s="8" t="str">
        <f>IF(O24="","",IF(Data!H23="p",IF(Data!G23="f","PF","PP"),IF(Data!H23="f",IF(Data!G23="p","FP","FF"))))</f>
        <v>FF</v>
      </c>
      <c r="R24" s="16">
        <f t="shared" si="12"/>
        <v>1</v>
      </c>
      <c r="S24" s="6">
        <f t="shared" si="13"/>
        <v>1</v>
      </c>
      <c r="T24" s="8">
        <f t="shared" si="6"/>
        <v>0</v>
      </c>
      <c r="U24" s="8">
        <f t="shared" si="7"/>
        <v>0</v>
      </c>
    </row>
    <row r="25" spans="1:21">
      <c r="A25" s="2">
        <v>20</v>
      </c>
      <c r="B25" s="5">
        <f>IF(Data!H24="","",IF(Data!B24=Data!H24,1,0))</f>
        <v>1</v>
      </c>
      <c r="C25" s="6">
        <f>IF(Data!H24="","",IF(Data!C24=Data!H24,1,0))</f>
        <v>1</v>
      </c>
      <c r="D25" s="8" t="str">
        <f>IF(B25="","",IF(Data!H24="p",IF(Data!B24="f","PF","PP"),IF(Data!H24="f",IF(Data!B24="p","FP","FF"))))</f>
        <v>PP</v>
      </c>
      <c r="E25" s="8" t="str">
        <f>IF(C25="","",IF(Data!H24="p",IF(Data!C24="f","PF","PP"),IF(Data!H24="f",IF(Data!C24="p","FP","FF"))))</f>
        <v>PP</v>
      </c>
      <c r="F25" s="16">
        <f t="shared" si="8"/>
        <v>1</v>
      </c>
      <c r="G25" s="14">
        <f t="shared" si="9"/>
        <v>1</v>
      </c>
      <c r="H25" s="5">
        <f>IF(Data!H24="","",IF(Data!D24=Data!H24,1,0))</f>
        <v>1</v>
      </c>
      <c r="I25" s="8">
        <f>IF(Data!H24="","",IF(Data!E24=Data!H24,1,0))</f>
        <v>1</v>
      </c>
      <c r="J25" s="8" t="str">
        <f>IF(H25="","",IF(Data!H24="p",IF(Data!D24="f","PF","PP"),IF(Data!H24="f",IF(Data!D24="p","FP","FF"))))</f>
        <v>PP</v>
      </c>
      <c r="K25" s="8" t="str">
        <f>IF(I25="","",IF(Data!H24="p",IF(Data!E24="f","PF","PP"),IF(Data!H24="f",IF(Data!E24="p","FP","FF"))))</f>
        <v>PP</v>
      </c>
      <c r="L25" s="16">
        <f t="shared" si="10"/>
        <v>1</v>
      </c>
      <c r="M25" s="7">
        <f t="shared" si="11"/>
        <v>1</v>
      </c>
      <c r="N25" s="5">
        <f>IF(Data!H24="","",IF(Data!F24=Data!H24,1,0))</f>
        <v>1</v>
      </c>
      <c r="O25" s="8">
        <f>IF(Data!H24="","",IF(Data!G24=Data!H24,1,0))</f>
        <v>1</v>
      </c>
      <c r="P25" s="8" t="str">
        <f>IF(N25="","",IF(Data!H24="p",IF(Data!F24="f","PF","PP"),IF(Data!H24="f",IF(Data!F24="p","FP","FF"))))</f>
        <v>PP</v>
      </c>
      <c r="Q25" s="8" t="str">
        <f>IF(O25="","",IF(Data!H24="p",IF(Data!G24="f","PF","PP"),IF(Data!H24="f",IF(Data!G24="p","FP","FF"))))</f>
        <v>PP</v>
      </c>
      <c r="R25" s="16">
        <f t="shared" si="12"/>
        <v>1</v>
      </c>
      <c r="S25" s="6">
        <f t="shared" si="13"/>
        <v>1</v>
      </c>
      <c r="T25" s="8">
        <f t="shared" si="6"/>
        <v>1</v>
      </c>
      <c r="U25" s="8">
        <f t="shared" si="7"/>
        <v>1</v>
      </c>
    </row>
    <row r="26" spans="1:21">
      <c r="A26" s="2">
        <v>21</v>
      </c>
      <c r="B26" s="5">
        <f>IF(Data!H25="","",IF(Data!B25=Data!H25,1,0))</f>
        <v>1</v>
      </c>
      <c r="C26" s="6">
        <f>IF(Data!H25="","",IF(Data!C25=Data!H25,1,0))</f>
        <v>1</v>
      </c>
      <c r="D26" s="8" t="str">
        <f>IF(B26="","",IF(Data!H25="p",IF(Data!B25="f","PF","PP"),IF(Data!H25="f",IF(Data!B25="p","FP","FF"))))</f>
        <v>PP</v>
      </c>
      <c r="E26" s="8" t="str">
        <f>IF(C26="","",IF(Data!H25="p",IF(Data!C25="f","PF","PP"),IF(Data!H25="f",IF(Data!C25="p","FP","FF"))))</f>
        <v>PP</v>
      </c>
      <c r="F26" s="16">
        <f t="shared" si="8"/>
        <v>1</v>
      </c>
      <c r="G26" s="14">
        <f t="shared" si="9"/>
        <v>1</v>
      </c>
      <c r="H26" s="5">
        <f>IF(Data!H25="","",IF(Data!D25=Data!H25,1,0))</f>
        <v>1</v>
      </c>
      <c r="I26" s="8">
        <f>IF(Data!H25="","",IF(Data!E25=Data!H25,1,0))</f>
        <v>1</v>
      </c>
      <c r="J26" s="8" t="str">
        <f>IF(H26="","",IF(Data!H25="p",IF(Data!D25="f","PF","PP"),IF(Data!H25="f",IF(Data!D25="p","FP","FF"))))</f>
        <v>PP</v>
      </c>
      <c r="K26" s="8" t="str">
        <f>IF(I26="","",IF(Data!H25="p",IF(Data!E25="f","PF","PP"),IF(Data!H25="f",IF(Data!E25="p","FP","FF"))))</f>
        <v>PP</v>
      </c>
      <c r="L26" s="16">
        <f t="shared" si="10"/>
        <v>1</v>
      </c>
      <c r="M26" s="7">
        <f t="shared" si="11"/>
        <v>1</v>
      </c>
      <c r="N26" s="5">
        <f>IF(Data!H25="","",IF(Data!F25=Data!H25,1,0))</f>
        <v>1</v>
      </c>
      <c r="O26" s="8">
        <f>IF(Data!H25="","",IF(Data!G25=Data!H25,1,0))</f>
        <v>1</v>
      </c>
      <c r="P26" s="8" t="str">
        <f>IF(N26="","",IF(Data!H25="p",IF(Data!F25="f","PF","PP"),IF(Data!H25="f",IF(Data!F25="p","FP","FF"))))</f>
        <v>PP</v>
      </c>
      <c r="Q26" s="8" t="str">
        <f>IF(O26="","",IF(Data!H25="p",IF(Data!G25="f","PF","PP"),IF(Data!H25="f",IF(Data!G25="p","FP","FF"))))</f>
        <v>PP</v>
      </c>
      <c r="R26" s="16">
        <f t="shared" si="12"/>
        <v>1</v>
      </c>
      <c r="S26" s="6">
        <f t="shared" si="13"/>
        <v>1</v>
      </c>
      <c r="T26" s="8">
        <f t="shared" si="6"/>
        <v>1</v>
      </c>
      <c r="U26" s="8">
        <f t="shared" si="7"/>
        <v>1</v>
      </c>
    </row>
    <row r="27" spans="1:21">
      <c r="A27" s="2">
        <v>22</v>
      </c>
      <c r="B27" s="5">
        <f>IF(Data!H26="","",IF(Data!B26=Data!H26,1,0))</f>
        <v>1</v>
      </c>
      <c r="C27" s="6">
        <f>IF(Data!H26="","",IF(Data!C26=Data!H26,1,0))</f>
        <v>1</v>
      </c>
      <c r="D27" s="8" t="str">
        <f>IF(B27="","",IF(Data!H26="p",IF(Data!B26="f","PF","PP"),IF(Data!H26="f",IF(Data!B26="p","FP","FF"))))</f>
        <v>PP</v>
      </c>
      <c r="E27" s="8" t="str">
        <f>IF(C27="","",IF(Data!H26="p",IF(Data!C26="f","PF","PP"),IF(Data!H26="f",IF(Data!C26="p","FP","FF"))))</f>
        <v>PP</v>
      </c>
      <c r="F27" s="16">
        <f t="shared" si="8"/>
        <v>1</v>
      </c>
      <c r="G27" s="14">
        <f t="shared" si="9"/>
        <v>1</v>
      </c>
      <c r="H27" s="5">
        <f>IF(Data!H26="","",IF(Data!D26=Data!H26,1,0))</f>
        <v>1</v>
      </c>
      <c r="I27" s="8">
        <f>IF(Data!H26="","",IF(Data!E26=Data!H26,1,0))</f>
        <v>1</v>
      </c>
      <c r="J27" s="8" t="str">
        <f>IF(H27="","",IF(Data!H26="p",IF(Data!D26="f","PF","PP"),IF(Data!H26="f",IF(Data!D26="p","FP","FF"))))</f>
        <v>PP</v>
      </c>
      <c r="K27" s="8" t="str">
        <f>IF(I27="","",IF(Data!H26="p",IF(Data!E26="f","PF","PP"),IF(Data!H26="f",IF(Data!E26="p","FP","FF"))))</f>
        <v>PP</v>
      </c>
      <c r="L27" s="16">
        <f t="shared" si="10"/>
        <v>1</v>
      </c>
      <c r="M27" s="7">
        <f t="shared" si="11"/>
        <v>1</v>
      </c>
      <c r="N27" s="5">
        <f>IF(Data!H26="","",IF(Data!F26=Data!H26,1,0))</f>
        <v>1</v>
      </c>
      <c r="O27" s="8">
        <f>IF(Data!H26="","",IF(Data!G26=Data!H26,1,0))</f>
        <v>1</v>
      </c>
      <c r="P27" s="8" t="str">
        <f>IF(N27="","",IF(Data!H26="p",IF(Data!F26="f","PF","PP"),IF(Data!H26="f",IF(Data!F26="p","FP","FF"))))</f>
        <v>PP</v>
      </c>
      <c r="Q27" s="8" t="str">
        <f>IF(O27="","",IF(Data!H26="p",IF(Data!G26="f","PF","PP"),IF(Data!H26="f",IF(Data!G26="p","FP","FF"))))</f>
        <v>PP</v>
      </c>
      <c r="R27" s="16">
        <f t="shared" si="12"/>
        <v>1</v>
      </c>
      <c r="S27" s="6">
        <f t="shared" si="13"/>
        <v>1</v>
      </c>
      <c r="T27" s="8">
        <f t="shared" si="6"/>
        <v>1</v>
      </c>
      <c r="U27" s="8">
        <f t="shared" si="7"/>
        <v>1</v>
      </c>
    </row>
    <row r="28" spans="1:21">
      <c r="A28" s="2">
        <v>23</v>
      </c>
      <c r="B28" s="5">
        <f>IF(Data!H27="","",IF(Data!B27=Data!H27,1,0))</f>
        <v>1</v>
      </c>
      <c r="C28" s="6">
        <f>IF(Data!H27="","",IF(Data!C27=Data!H27,1,0))</f>
        <v>1</v>
      </c>
      <c r="D28" s="8" t="str">
        <f>IF(B28="","",IF(Data!H27="p",IF(Data!B27="f","PF","PP"),IF(Data!H27="f",IF(Data!B27="p","FP","FF"))))</f>
        <v>FF</v>
      </c>
      <c r="E28" s="8" t="str">
        <f>IF(C28="","",IF(Data!H27="p",IF(Data!C27="f","PF","PP"),IF(Data!H27="f",IF(Data!C27="p","FP","FF"))))</f>
        <v>FF</v>
      </c>
      <c r="F28" s="16">
        <f t="shared" si="8"/>
        <v>1</v>
      </c>
      <c r="G28" s="14">
        <f t="shared" si="9"/>
        <v>1</v>
      </c>
      <c r="H28" s="5">
        <f>IF(Data!H27="","",IF(Data!D27=Data!H27,1,0))</f>
        <v>1</v>
      </c>
      <c r="I28" s="8">
        <f>IF(Data!H27="","",IF(Data!E27=Data!H27,1,0))</f>
        <v>1</v>
      </c>
      <c r="J28" s="8" t="str">
        <f>IF(H28="","",IF(Data!H27="p",IF(Data!D27="f","PF","PP"),IF(Data!H27="f",IF(Data!D27="p","FP","FF"))))</f>
        <v>FF</v>
      </c>
      <c r="K28" s="8" t="str">
        <f>IF(I28="","",IF(Data!H27="p",IF(Data!E27="f","PF","PP"),IF(Data!H27="f",IF(Data!E27="p","FP","FF"))))</f>
        <v>FF</v>
      </c>
      <c r="L28" s="16">
        <f t="shared" si="10"/>
        <v>1</v>
      </c>
      <c r="M28" s="7">
        <f t="shared" si="11"/>
        <v>1</v>
      </c>
      <c r="N28" s="5">
        <f>IF(Data!H27="","",IF(Data!F27=Data!H27,1,0))</f>
        <v>1</v>
      </c>
      <c r="O28" s="8">
        <f>IF(Data!H27="","",IF(Data!G27=Data!H27,1,0))</f>
        <v>1</v>
      </c>
      <c r="P28" s="8" t="str">
        <f>IF(N28="","",IF(Data!H27="p",IF(Data!F27="f","PF","PP"),IF(Data!H27="f",IF(Data!F27="p","FP","FF"))))</f>
        <v>FF</v>
      </c>
      <c r="Q28" s="8" t="str">
        <f>IF(O28="","",IF(Data!H27="p",IF(Data!G27="f","PF","PP"),IF(Data!H27="f",IF(Data!G27="p","FP","FF"))))</f>
        <v>FF</v>
      </c>
      <c r="R28" s="16">
        <f t="shared" si="12"/>
        <v>1</v>
      </c>
      <c r="S28" s="6">
        <f t="shared" si="13"/>
        <v>1</v>
      </c>
      <c r="T28" s="8">
        <f t="shared" si="6"/>
        <v>1</v>
      </c>
      <c r="U28" s="8">
        <f t="shared" si="7"/>
        <v>1</v>
      </c>
    </row>
    <row r="29" spans="1:21">
      <c r="A29" s="2">
        <v>24</v>
      </c>
      <c r="B29" s="5">
        <f>IF(Data!H28="","",IF(Data!B28=Data!H28,1,0))</f>
        <v>1</v>
      </c>
      <c r="C29" s="6">
        <f>IF(Data!H28="","",IF(Data!C28=Data!H28,1,0))</f>
        <v>1</v>
      </c>
      <c r="D29" s="8" t="str">
        <f>IF(B29="","",IF(Data!H28="p",IF(Data!B28="f","PF","PP"),IF(Data!H28="f",IF(Data!B28="p","FP","FF"))))</f>
        <v>PP</v>
      </c>
      <c r="E29" s="8" t="str">
        <f>IF(C29="","",IF(Data!H28="p",IF(Data!C28="f","PF","PP"),IF(Data!H28="f",IF(Data!C28="p","FP","FF"))))</f>
        <v>PP</v>
      </c>
      <c r="F29" s="16">
        <f t="shared" si="8"/>
        <v>1</v>
      </c>
      <c r="G29" s="14">
        <f t="shared" si="9"/>
        <v>1</v>
      </c>
      <c r="H29" s="5">
        <f>IF(Data!H28="","",IF(Data!D28=Data!H28,1,0))</f>
        <v>1</v>
      </c>
      <c r="I29" s="8">
        <f>IF(Data!H28="","",IF(Data!E28=Data!H28,1,0))</f>
        <v>1</v>
      </c>
      <c r="J29" s="8" t="str">
        <f>IF(H29="","",IF(Data!H28="p",IF(Data!D28="f","PF","PP"),IF(Data!H28="f",IF(Data!D28="p","FP","FF"))))</f>
        <v>PP</v>
      </c>
      <c r="K29" s="8" t="str">
        <f>IF(I29="","",IF(Data!H28="p",IF(Data!E28="f","PF","PP"),IF(Data!H28="f",IF(Data!E28="p","FP","FF"))))</f>
        <v>PP</v>
      </c>
      <c r="L29" s="16">
        <f t="shared" si="10"/>
        <v>1</v>
      </c>
      <c r="M29" s="7">
        <f t="shared" si="11"/>
        <v>1</v>
      </c>
      <c r="N29" s="5">
        <f>IF(Data!H28="","",IF(Data!F28=Data!H28,1,0))</f>
        <v>1</v>
      </c>
      <c r="O29" s="8">
        <f>IF(Data!H28="","",IF(Data!G28=Data!H28,1,0))</f>
        <v>1</v>
      </c>
      <c r="P29" s="8" t="str">
        <f>IF(N29="","",IF(Data!H28="p",IF(Data!F28="f","PF","PP"),IF(Data!H28="f",IF(Data!F28="p","FP","FF"))))</f>
        <v>PP</v>
      </c>
      <c r="Q29" s="8" t="str">
        <f>IF(O29="","",IF(Data!H28="p",IF(Data!G28="f","PF","PP"),IF(Data!H28="f",IF(Data!G28="p","FP","FF"))))</f>
        <v>PP</v>
      </c>
      <c r="R29" s="16">
        <f t="shared" si="12"/>
        <v>1</v>
      </c>
      <c r="S29" s="6">
        <f t="shared" si="13"/>
        <v>1</v>
      </c>
      <c r="T29" s="8">
        <f t="shared" si="6"/>
        <v>1</v>
      </c>
      <c r="U29" s="8">
        <f t="shared" si="7"/>
        <v>1</v>
      </c>
    </row>
    <row r="30" spans="1:21">
      <c r="A30" s="2">
        <v>25</v>
      </c>
      <c r="B30" s="5">
        <f>IF(Data!H29="","",IF(Data!B29=Data!H29,1,0))</f>
        <v>1</v>
      </c>
      <c r="C30" s="6">
        <f>IF(Data!H29="","",IF(Data!C29=Data!H29,1,0))</f>
        <v>1</v>
      </c>
      <c r="D30" s="8" t="str">
        <f>IF(B30="","",IF(Data!H29="p",IF(Data!B29="f","PF","PP"),IF(Data!H29="f",IF(Data!B29="p","FP","FF"))))</f>
        <v>FF</v>
      </c>
      <c r="E30" s="8" t="str">
        <f>IF(C30="","",IF(Data!H29="p",IF(Data!C29="f","PF","PP"),IF(Data!H29="f",IF(Data!C29="p","FP","FF"))))</f>
        <v>FF</v>
      </c>
      <c r="F30" s="16">
        <f t="shared" si="8"/>
        <v>1</v>
      </c>
      <c r="G30" s="14">
        <f t="shared" si="9"/>
        <v>1</v>
      </c>
      <c r="H30" s="5">
        <f>IF(Data!H29="","",IF(Data!D29=Data!H29,1,0))</f>
        <v>1</v>
      </c>
      <c r="I30" s="8">
        <f>IF(Data!H29="","",IF(Data!E29=Data!H29,1,0))</f>
        <v>1</v>
      </c>
      <c r="J30" s="8" t="str">
        <f>IF(H30="","",IF(Data!H29="p",IF(Data!D29="f","PF","PP"),IF(Data!H29="f",IF(Data!D29="p","FP","FF"))))</f>
        <v>FF</v>
      </c>
      <c r="K30" s="8" t="str">
        <f>IF(I30="","",IF(Data!H29="p",IF(Data!E29="f","PF","PP"),IF(Data!H29="f",IF(Data!E29="p","FP","FF"))))</f>
        <v>FF</v>
      </c>
      <c r="L30" s="16">
        <f t="shared" si="10"/>
        <v>1</v>
      </c>
      <c r="M30" s="7">
        <f t="shared" si="11"/>
        <v>1</v>
      </c>
      <c r="N30" s="5">
        <f>IF(Data!H29="","",IF(Data!F29=Data!H29,1,0))</f>
        <v>1</v>
      </c>
      <c r="O30" s="8">
        <f>IF(Data!H29="","",IF(Data!G29=Data!H29,1,0))</f>
        <v>1</v>
      </c>
      <c r="P30" s="8" t="str">
        <f>IF(N30="","",IF(Data!H29="p",IF(Data!F29="f","PF","PP"),IF(Data!H29="f",IF(Data!F29="p","FP","FF"))))</f>
        <v>FF</v>
      </c>
      <c r="Q30" s="8" t="str">
        <f>IF(O30="","",IF(Data!H29="p",IF(Data!G29="f","PF","PP"),IF(Data!H29="f",IF(Data!G29="p","FP","FF"))))</f>
        <v>FF</v>
      </c>
      <c r="R30" s="16">
        <f t="shared" si="12"/>
        <v>1</v>
      </c>
      <c r="S30" s="6">
        <f t="shared" si="13"/>
        <v>1</v>
      </c>
      <c r="T30" s="8">
        <f t="shared" si="6"/>
        <v>1</v>
      </c>
      <c r="U30" s="8">
        <f t="shared" si="7"/>
        <v>1</v>
      </c>
    </row>
    <row r="31" spans="1:21">
      <c r="A31" s="2">
        <v>26</v>
      </c>
      <c r="B31" s="5">
        <f>IF(Data!H30="","",IF(Data!B30=Data!H30,1,0))</f>
        <v>1</v>
      </c>
      <c r="C31" s="6">
        <f>IF(Data!H30="","",IF(Data!C30=Data!H30,1,0))</f>
        <v>1</v>
      </c>
      <c r="D31" s="8" t="str">
        <f>IF(B31="","",IF(Data!H30="p",IF(Data!B30="f","PF","PP"),IF(Data!H30="f",IF(Data!B30="p","FP","FF"))))</f>
        <v>PP</v>
      </c>
      <c r="E31" s="8" t="str">
        <f>IF(C31="","",IF(Data!H30="p",IF(Data!C30="f","PF","PP"),IF(Data!H30="f",IF(Data!C30="p","FP","FF"))))</f>
        <v>PP</v>
      </c>
      <c r="F31" s="16">
        <f t="shared" si="8"/>
        <v>1</v>
      </c>
      <c r="G31" s="14">
        <f t="shared" si="9"/>
        <v>1</v>
      </c>
      <c r="H31" s="5">
        <f>IF(Data!H30="","",IF(Data!D30=Data!H30,1,0))</f>
        <v>1</v>
      </c>
      <c r="I31" s="8">
        <f>IF(Data!H30="","",IF(Data!E30=Data!H30,1,0))</f>
        <v>1</v>
      </c>
      <c r="J31" s="8" t="str">
        <f>IF(H31="","",IF(Data!H30="p",IF(Data!D30="f","PF","PP"),IF(Data!H30="f",IF(Data!D30="p","FP","FF"))))</f>
        <v>PP</v>
      </c>
      <c r="K31" s="8" t="str">
        <f>IF(I31="","",IF(Data!H30="p",IF(Data!E30="f","PF","PP"),IF(Data!H30="f",IF(Data!E30="p","FP","FF"))))</f>
        <v>PP</v>
      </c>
      <c r="L31" s="16">
        <f t="shared" si="10"/>
        <v>1</v>
      </c>
      <c r="M31" s="7">
        <f t="shared" si="11"/>
        <v>1</v>
      </c>
      <c r="N31" s="5">
        <f>IF(Data!H30="","",IF(Data!F30=Data!H30,1,0))</f>
        <v>1</v>
      </c>
      <c r="O31" s="8">
        <f>IF(Data!H30="","",IF(Data!G30=Data!H30,1,0))</f>
        <v>1</v>
      </c>
      <c r="P31" s="8" t="str">
        <f>IF(N31="","",IF(Data!H30="p",IF(Data!F30="f","PF","PP"),IF(Data!H30="f",IF(Data!F30="p","FP","FF"))))</f>
        <v>PP</v>
      </c>
      <c r="Q31" s="8" t="str">
        <f>IF(O31="","",IF(Data!H30="p",IF(Data!G30="f","PF","PP"),IF(Data!H30="f",IF(Data!G30="p","FP","FF"))))</f>
        <v>PP</v>
      </c>
      <c r="R31" s="16">
        <f t="shared" si="12"/>
        <v>1</v>
      </c>
      <c r="S31" s="6">
        <f t="shared" si="13"/>
        <v>1</v>
      </c>
      <c r="T31" s="8">
        <f t="shared" si="6"/>
        <v>1</v>
      </c>
      <c r="U31" s="8">
        <f t="shared" si="7"/>
        <v>1</v>
      </c>
    </row>
    <row r="32" spans="1:21">
      <c r="A32" s="2">
        <v>27</v>
      </c>
      <c r="B32" s="5">
        <f>IF(Data!H31="","",IF(Data!B31=Data!H31,1,0))</f>
        <v>1</v>
      </c>
      <c r="C32" s="6">
        <f>IF(Data!H31="","",IF(Data!C31=Data!H31,1,0))</f>
        <v>1</v>
      </c>
      <c r="D32" s="8" t="str">
        <f>IF(B32="","",IF(Data!H31="p",IF(Data!B31="f","PF","PP"),IF(Data!H31="f",IF(Data!B31="p","FP","FF"))))</f>
        <v>PP</v>
      </c>
      <c r="E32" s="8" t="str">
        <f>IF(C32="","",IF(Data!H31="p",IF(Data!C31="f","PF","PP"),IF(Data!H31="f",IF(Data!C31="p","FP","FF"))))</f>
        <v>PP</v>
      </c>
      <c r="F32" s="16">
        <f t="shared" si="8"/>
        <v>1</v>
      </c>
      <c r="G32" s="14">
        <f t="shared" si="9"/>
        <v>1</v>
      </c>
      <c r="H32" s="5">
        <f>IF(Data!H31="","",IF(Data!D31=Data!H31,1,0))</f>
        <v>1</v>
      </c>
      <c r="I32" s="8">
        <f>IF(Data!H31="","",IF(Data!E31=Data!H31,1,0))</f>
        <v>1</v>
      </c>
      <c r="J32" s="8" t="str">
        <f>IF(H32="","",IF(Data!H31="p",IF(Data!D31="f","PF","PP"),IF(Data!H31="f",IF(Data!D31="p","FP","FF"))))</f>
        <v>PP</v>
      </c>
      <c r="K32" s="8" t="str">
        <f>IF(I32="","",IF(Data!H31="p",IF(Data!E31="f","PF","PP"),IF(Data!H31="f",IF(Data!E31="p","FP","FF"))))</f>
        <v>PP</v>
      </c>
      <c r="L32" s="16">
        <f t="shared" si="10"/>
        <v>1</v>
      </c>
      <c r="M32" s="7">
        <f t="shared" si="11"/>
        <v>1</v>
      </c>
      <c r="N32" s="5">
        <f>IF(Data!H31="","",IF(Data!F31=Data!H31,1,0))</f>
        <v>1</v>
      </c>
      <c r="O32" s="8">
        <f>IF(Data!H31="","",IF(Data!G31=Data!H31,1,0))</f>
        <v>1</v>
      </c>
      <c r="P32" s="8" t="str">
        <f>IF(N32="","",IF(Data!H31="p",IF(Data!F31="f","PF","PP"),IF(Data!H31="f",IF(Data!F31="p","FP","FF"))))</f>
        <v>PP</v>
      </c>
      <c r="Q32" s="8" t="str">
        <f>IF(O32="","",IF(Data!H31="p",IF(Data!G31="f","PF","PP"),IF(Data!H31="f",IF(Data!G31="p","FP","FF"))))</f>
        <v>PP</v>
      </c>
      <c r="R32" s="16">
        <f t="shared" si="12"/>
        <v>1</v>
      </c>
      <c r="S32" s="6">
        <f t="shared" si="13"/>
        <v>1</v>
      </c>
      <c r="T32" s="8">
        <f t="shared" si="6"/>
        <v>1</v>
      </c>
      <c r="U32" s="8">
        <f t="shared" si="7"/>
        <v>1</v>
      </c>
    </row>
    <row r="33" spans="1:21">
      <c r="A33" s="2">
        <v>28</v>
      </c>
      <c r="B33" s="5">
        <f>IF(Data!H32="","",IF(Data!B32=Data!H32,1,0))</f>
        <v>1</v>
      </c>
      <c r="C33" s="6">
        <f>IF(Data!H32="","",IF(Data!C32=Data!H32,1,0))</f>
        <v>1</v>
      </c>
      <c r="D33" s="8" t="str">
        <f>IF(B33="","",IF(Data!H32="p",IF(Data!B32="f","PF","PP"),IF(Data!H32="f",IF(Data!B32="p","FP","FF"))))</f>
        <v>FF</v>
      </c>
      <c r="E33" s="8" t="str">
        <f>IF(C33="","",IF(Data!H32="p",IF(Data!C32="f","PF","PP"),IF(Data!H32="f",IF(Data!C32="p","FP","FF"))))</f>
        <v>FF</v>
      </c>
      <c r="F33" s="16">
        <f t="shared" si="8"/>
        <v>1</v>
      </c>
      <c r="G33" s="14">
        <f t="shared" si="9"/>
        <v>1</v>
      </c>
      <c r="H33" s="5">
        <f>IF(Data!H32="","",IF(Data!D32=Data!H32,1,0))</f>
        <v>1</v>
      </c>
      <c r="I33" s="8">
        <f>IF(Data!H32="","",IF(Data!E32=Data!H32,1,0))</f>
        <v>1</v>
      </c>
      <c r="J33" s="8" t="str">
        <f>IF(H33="","",IF(Data!H32="p",IF(Data!D32="f","PF","PP"),IF(Data!H32="f",IF(Data!D32="p","FP","FF"))))</f>
        <v>FF</v>
      </c>
      <c r="K33" s="8" t="str">
        <f>IF(I33="","",IF(Data!H32="p",IF(Data!E32="f","PF","PP"),IF(Data!H32="f",IF(Data!E32="p","FP","FF"))))</f>
        <v>FF</v>
      </c>
      <c r="L33" s="16">
        <f t="shared" si="10"/>
        <v>1</v>
      </c>
      <c r="M33" s="7">
        <f t="shared" si="11"/>
        <v>1</v>
      </c>
      <c r="N33" s="5">
        <f>IF(Data!H32="","",IF(Data!F32=Data!H32,1,0))</f>
        <v>1</v>
      </c>
      <c r="O33" s="8">
        <f>IF(Data!H32="","",IF(Data!G32=Data!H32,1,0))</f>
        <v>1</v>
      </c>
      <c r="P33" s="8" t="str">
        <f>IF(N33="","",IF(Data!H32="p",IF(Data!F32="f","PF","PP"),IF(Data!H32="f",IF(Data!F32="p","FP","FF"))))</f>
        <v>FF</v>
      </c>
      <c r="Q33" s="8" t="str">
        <f>IF(O33="","",IF(Data!H32="p",IF(Data!G32="f","PF","PP"),IF(Data!H32="f",IF(Data!G32="p","FP","FF"))))</f>
        <v>FF</v>
      </c>
      <c r="R33" s="16">
        <f t="shared" si="12"/>
        <v>1</v>
      </c>
      <c r="S33" s="6">
        <f t="shared" si="13"/>
        <v>1</v>
      </c>
      <c r="T33" s="8">
        <f t="shared" si="6"/>
        <v>1</v>
      </c>
      <c r="U33" s="8">
        <f t="shared" si="7"/>
        <v>1</v>
      </c>
    </row>
    <row r="34" spans="1:21">
      <c r="A34" s="2">
        <v>29</v>
      </c>
      <c r="B34" s="5">
        <f>IF(Data!H33="","",IF(Data!B33=Data!H33,1,0))</f>
        <v>1</v>
      </c>
      <c r="C34" s="6">
        <f>IF(Data!H33="","",IF(Data!C33=Data!H33,1,0))</f>
        <v>1</v>
      </c>
      <c r="D34" s="8" t="str">
        <f>IF(B34="","",IF(Data!H33="p",IF(Data!B33="f","PF","PP"),IF(Data!H33="f",IF(Data!B33="p","FP","FF"))))</f>
        <v>FF</v>
      </c>
      <c r="E34" s="8" t="str">
        <f>IF(C34="","",IF(Data!H33="p",IF(Data!C33="f","PF","PP"),IF(Data!H33="f",IF(Data!C33="p","FP","FF"))))</f>
        <v>FF</v>
      </c>
      <c r="F34" s="16">
        <f t="shared" si="8"/>
        <v>1</v>
      </c>
      <c r="G34" s="14">
        <f t="shared" si="9"/>
        <v>1</v>
      </c>
      <c r="H34" s="5">
        <f>IF(Data!H33="","",IF(Data!D33=Data!H33,1,0))</f>
        <v>1</v>
      </c>
      <c r="I34" s="8">
        <f>IF(Data!H33="","",IF(Data!E33=Data!H33,1,0))</f>
        <v>1</v>
      </c>
      <c r="J34" s="8" t="str">
        <f>IF(H34="","",IF(Data!H33="p",IF(Data!D33="f","PF","PP"),IF(Data!H33="f",IF(Data!D33="p","FP","FF"))))</f>
        <v>FF</v>
      </c>
      <c r="K34" s="8" t="str">
        <f>IF(I34="","",IF(Data!H33="p",IF(Data!E33="f","PF","PP"),IF(Data!H33="f",IF(Data!E33="p","FP","FF"))))</f>
        <v>FF</v>
      </c>
      <c r="L34" s="16">
        <f t="shared" si="10"/>
        <v>1</v>
      </c>
      <c r="M34" s="7">
        <f t="shared" si="11"/>
        <v>1</v>
      </c>
      <c r="N34" s="5">
        <f>IF(Data!H33="","",IF(Data!F33=Data!H33,1,0))</f>
        <v>1</v>
      </c>
      <c r="O34" s="8">
        <f>IF(Data!H33="","",IF(Data!G33=Data!H33,1,0))</f>
        <v>1</v>
      </c>
      <c r="P34" s="8" t="str">
        <f>IF(N34="","",IF(Data!H33="p",IF(Data!F33="f","PF","PP"),IF(Data!H33="f",IF(Data!F33="p","FP","FF"))))</f>
        <v>FF</v>
      </c>
      <c r="Q34" s="8" t="str">
        <f>IF(O34="","",IF(Data!H33="p",IF(Data!G33="f","PF","PP"),IF(Data!H33="f",IF(Data!G33="p","FP","FF"))))</f>
        <v>FF</v>
      </c>
      <c r="R34" s="16">
        <f t="shared" si="12"/>
        <v>1</v>
      </c>
      <c r="S34" s="6">
        <f t="shared" si="13"/>
        <v>1</v>
      </c>
      <c r="T34" s="8">
        <f t="shared" si="6"/>
        <v>1</v>
      </c>
      <c r="U34" s="8">
        <f t="shared" si="7"/>
        <v>1</v>
      </c>
    </row>
    <row r="35" spans="1:21">
      <c r="A35" s="2">
        <v>30</v>
      </c>
      <c r="B35" s="5">
        <f>IF(Data!H34="","",IF(Data!B34=Data!H34,1,0))</f>
        <v>1</v>
      </c>
      <c r="C35" s="6">
        <f>IF(Data!H34="","",IF(Data!C34=Data!H34,1,0))</f>
        <v>1</v>
      </c>
      <c r="D35" s="8" t="str">
        <f>IF(B35="","",IF(Data!H34="p",IF(Data!B34="f","PF","PP"),IF(Data!H34="f",IF(Data!B34="p","FP","FF"))))</f>
        <v>PP</v>
      </c>
      <c r="E35" s="8" t="str">
        <f>IF(C35="","",IF(Data!H34="p",IF(Data!C34="f","PF","PP"),IF(Data!H34="f",IF(Data!C34="p","FP","FF"))))</f>
        <v>PP</v>
      </c>
      <c r="F35" s="16">
        <f t="shared" si="8"/>
        <v>1</v>
      </c>
      <c r="G35" s="14">
        <f t="shared" si="9"/>
        <v>1</v>
      </c>
      <c r="H35" s="5">
        <f>IF(Data!H34="","",IF(Data!D34=Data!H34,1,0))</f>
        <v>1</v>
      </c>
      <c r="I35" s="8">
        <f>IF(Data!H34="","",IF(Data!E34=Data!H34,1,0))</f>
        <v>1</v>
      </c>
      <c r="J35" s="8" t="str">
        <f>IF(H35="","",IF(Data!H34="p",IF(Data!D34="f","PF","PP"),IF(Data!H34="f",IF(Data!D34="p","FP","FF"))))</f>
        <v>PP</v>
      </c>
      <c r="K35" s="8" t="str">
        <f>IF(I35="","",IF(Data!H34="p",IF(Data!E34="f","PF","PP"),IF(Data!H34="f",IF(Data!E34="p","FP","FF"))))</f>
        <v>PP</v>
      </c>
      <c r="L35" s="16">
        <f t="shared" si="10"/>
        <v>1</v>
      </c>
      <c r="M35" s="7">
        <f t="shared" si="11"/>
        <v>1</v>
      </c>
      <c r="N35" s="5">
        <f>IF(Data!H34="","",IF(Data!F34=Data!H34,1,0))</f>
        <v>1</v>
      </c>
      <c r="O35" s="8">
        <f>IF(Data!H34="","",IF(Data!G34=Data!H34,1,0))</f>
        <v>1</v>
      </c>
      <c r="P35" s="8" t="str">
        <f>IF(N35="","",IF(Data!H34="p",IF(Data!F34="f","PF","PP"),IF(Data!H34="f",IF(Data!F34="p","FP","FF"))))</f>
        <v>PP</v>
      </c>
      <c r="Q35" s="8" t="str">
        <f>IF(O35="","",IF(Data!H34="p",IF(Data!G34="f","PF","PP"),IF(Data!H34="f",IF(Data!G34="p","FP","FF"))))</f>
        <v>PP</v>
      </c>
      <c r="R35" s="16">
        <f t="shared" si="12"/>
        <v>1</v>
      </c>
      <c r="S35" s="6">
        <f t="shared" si="13"/>
        <v>1</v>
      </c>
      <c r="T35" s="8">
        <f t="shared" si="6"/>
        <v>1</v>
      </c>
      <c r="U35" s="8">
        <f t="shared" si="7"/>
        <v>1</v>
      </c>
    </row>
    <row r="36" spans="1:21">
      <c r="A36" s="2">
        <v>31</v>
      </c>
      <c r="B36" s="5">
        <f>IF(Data!H35="","",IF(Data!B35=Data!H35,1,0))</f>
        <v>1</v>
      </c>
      <c r="C36" s="6">
        <f>IF(Data!H35="","",IF(Data!C35=Data!H35,1,0))</f>
        <v>1</v>
      </c>
      <c r="D36" s="8" t="str">
        <f>IF(B36="","",IF(Data!H35="p",IF(Data!B35="f","PF","PP"),IF(Data!H35="f",IF(Data!B35="p","FP","FF"))))</f>
        <v>PP</v>
      </c>
      <c r="E36" s="8" t="str">
        <f>IF(C36="","",IF(Data!H35="p",IF(Data!C35="f","PF","PP"),IF(Data!H35="f",IF(Data!C35="p","FP","FF"))))</f>
        <v>PP</v>
      </c>
      <c r="F36" s="16">
        <f t="shared" si="8"/>
        <v>1</v>
      </c>
      <c r="G36" s="14">
        <f t="shared" si="9"/>
        <v>1</v>
      </c>
      <c r="H36" s="5">
        <f>IF(Data!H35="","",IF(Data!D35=Data!H35,1,0))</f>
        <v>1</v>
      </c>
      <c r="I36" s="8">
        <f>IF(Data!H35="","",IF(Data!E35=Data!H35,1,0))</f>
        <v>1</v>
      </c>
      <c r="J36" s="8" t="str">
        <f>IF(H36="","",IF(Data!H35="p",IF(Data!D35="f","PF","PP"),IF(Data!H35="f",IF(Data!D35="p","FP","FF"))))</f>
        <v>PP</v>
      </c>
      <c r="K36" s="8" t="str">
        <f>IF(I36="","",IF(Data!H35="p",IF(Data!E35="f","PF","PP"),IF(Data!H35="f",IF(Data!E35="p","FP","FF"))))</f>
        <v>PP</v>
      </c>
      <c r="L36" s="16">
        <f t="shared" si="10"/>
        <v>1</v>
      </c>
      <c r="M36" s="7">
        <f t="shared" si="11"/>
        <v>1</v>
      </c>
      <c r="N36" s="5">
        <f>IF(Data!H35="","",IF(Data!F35=Data!H35,1,0))</f>
        <v>1</v>
      </c>
      <c r="O36" s="8">
        <f>IF(Data!H35="","",IF(Data!G35=Data!H35,1,0))</f>
        <v>1</v>
      </c>
      <c r="P36" s="8" t="str">
        <f>IF(N36="","",IF(Data!H35="p",IF(Data!F35="f","PF","PP"),IF(Data!H35="f",IF(Data!F35="p","FP","FF"))))</f>
        <v>PP</v>
      </c>
      <c r="Q36" s="8" t="str">
        <f>IF(O36="","",IF(Data!H35="p",IF(Data!G35="f","PF","PP"),IF(Data!H35="f",IF(Data!G35="p","FP","FF"))))</f>
        <v>PP</v>
      </c>
      <c r="R36" s="16">
        <f t="shared" si="12"/>
        <v>1</v>
      </c>
      <c r="S36" s="6">
        <f t="shared" si="13"/>
        <v>1</v>
      </c>
      <c r="T36" s="8">
        <f t="shared" si="6"/>
        <v>1</v>
      </c>
      <c r="U36" s="8">
        <f t="shared" si="7"/>
        <v>1</v>
      </c>
    </row>
    <row r="37" spans="1:21">
      <c r="A37" s="2">
        <v>32</v>
      </c>
      <c r="B37" s="5">
        <f>IF(Data!H36="","",IF(Data!B36=Data!H36,1,0))</f>
        <v>1</v>
      </c>
      <c r="C37" s="6">
        <f>IF(Data!H36="","",IF(Data!C36=Data!H36,1,0))</f>
        <v>1</v>
      </c>
      <c r="D37" s="8" t="str">
        <f>IF(B37="","",IF(Data!H36="p",IF(Data!B36="f","PF","PP"),IF(Data!H36="f",IF(Data!B36="p","FP","FF"))))</f>
        <v>PP</v>
      </c>
      <c r="E37" s="8" t="str">
        <f>IF(C37="","",IF(Data!H36="p",IF(Data!C36="f","PF","PP"),IF(Data!H36="f",IF(Data!C36="p","FP","FF"))))</f>
        <v>PP</v>
      </c>
      <c r="F37" s="16">
        <f t="shared" si="8"/>
        <v>1</v>
      </c>
      <c r="G37" s="14">
        <f t="shared" si="9"/>
        <v>1</v>
      </c>
      <c r="H37" s="5">
        <f>IF(Data!H36="","",IF(Data!D36=Data!H36,1,0))</f>
        <v>1</v>
      </c>
      <c r="I37" s="8">
        <f>IF(Data!H36="","",IF(Data!E36=Data!H36,1,0))</f>
        <v>1</v>
      </c>
      <c r="J37" s="8" t="str">
        <f>IF(H37="","",IF(Data!H36="p",IF(Data!D36="f","PF","PP"),IF(Data!H36="f",IF(Data!D36="p","FP","FF"))))</f>
        <v>PP</v>
      </c>
      <c r="K37" s="8" t="str">
        <f>IF(I37="","",IF(Data!H36="p",IF(Data!E36="f","PF","PP"),IF(Data!H36="f",IF(Data!E36="p","FP","FF"))))</f>
        <v>PP</v>
      </c>
      <c r="L37" s="16">
        <f t="shared" si="10"/>
        <v>1</v>
      </c>
      <c r="M37" s="7">
        <f t="shared" si="11"/>
        <v>1</v>
      </c>
      <c r="N37" s="5">
        <f>IF(Data!H36="","",IF(Data!F36=Data!H36,1,0))</f>
        <v>1</v>
      </c>
      <c r="O37" s="8">
        <f>IF(Data!H36="","",IF(Data!G36=Data!H36,1,0))</f>
        <v>1</v>
      </c>
      <c r="P37" s="8" t="str">
        <f>IF(N37="","",IF(Data!H36="p",IF(Data!F36="f","PF","PP"),IF(Data!H36="f",IF(Data!F36="p","FP","FF"))))</f>
        <v>PP</v>
      </c>
      <c r="Q37" s="8" t="str">
        <f>IF(O37="","",IF(Data!H36="p",IF(Data!G36="f","PF","PP"),IF(Data!H36="f",IF(Data!G36="p","FP","FF"))))</f>
        <v>PP</v>
      </c>
      <c r="R37" s="16">
        <f t="shared" si="12"/>
        <v>1</v>
      </c>
      <c r="S37" s="6">
        <f t="shared" si="13"/>
        <v>1</v>
      </c>
      <c r="T37" s="8">
        <f t="shared" si="6"/>
        <v>1</v>
      </c>
      <c r="U37" s="8">
        <f t="shared" si="7"/>
        <v>1</v>
      </c>
    </row>
    <row r="38" spans="1:21">
      <c r="A38" s="2">
        <v>33</v>
      </c>
      <c r="B38" s="5">
        <f>IF(Data!H37="","",IF(Data!B37=Data!H37,1,0))</f>
        <v>1</v>
      </c>
      <c r="C38" s="6">
        <f>IF(Data!H37="","",IF(Data!C37=Data!H37,1,0))</f>
        <v>1</v>
      </c>
      <c r="D38" s="8" t="str">
        <f>IF(B38="","",IF(Data!H37="p",IF(Data!B37="f","PF","PP"),IF(Data!H37="f",IF(Data!B37="p","FP","FF"))))</f>
        <v>PP</v>
      </c>
      <c r="E38" s="8" t="str">
        <f>IF(C38="","",IF(Data!H37="p",IF(Data!C37="f","PF","PP"),IF(Data!H37="f",IF(Data!C37="p","FP","FF"))))</f>
        <v>PP</v>
      </c>
      <c r="F38" s="16">
        <f t="shared" si="8"/>
        <v>1</v>
      </c>
      <c r="G38" s="14">
        <f t="shared" si="9"/>
        <v>1</v>
      </c>
      <c r="H38" s="5">
        <f>IF(Data!H37="","",IF(Data!D37=Data!H37,1,0))</f>
        <v>1</v>
      </c>
      <c r="I38" s="8">
        <f>IF(Data!H37="","",IF(Data!E37=Data!H37,1,0))</f>
        <v>1</v>
      </c>
      <c r="J38" s="8" t="str">
        <f>IF(H38="","",IF(Data!H37="p",IF(Data!D37="f","PF","PP"),IF(Data!H37="f",IF(Data!D37="p","FP","FF"))))</f>
        <v>PP</v>
      </c>
      <c r="K38" s="8" t="str">
        <f>IF(I38="","",IF(Data!H37="p",IF(Data!E37="f","PF","PP"),IF(Data!H37="f",IF(Data!E37="p","FP","FF"))))</f>
        <v>PP</v>
      </c>
      <c r="L38" s="16">
        <f t="shared" si="10"/>
        <v>1</v>
      </c>
      <c r="M38" s="7">
        <f t="shared" si="11"/>
        <v>1</v>
      </c>
      <c r="N38" s="5">
        <f>IF(Data!H37="","",IF(Data!F37=Data!H37,1,0))</f>
        <v>1</v>
      </c>
      <c r="O38" s="8">
        <f>IF(Data!H37="","",IF(Data!G37=Data!H37,1,0))</f>
        <v>1</v>
      </c>
      <c r="P38" s="8" t="str">
        <f>IF(N38="","",IF(Data!H37="p",IF(Data!F37="f","PF","PP"),IF(Data!H37="f",IF(Data!F37="p","FP","FF"))))</f>
        <v>PP</v>
      </c>
      <c r="Q38" s="8" t="str">
        <f>IF(O38="","",IF(Data!H37="p",IF(Data!G37="f","PF","PP"),IF(Data!H37="f",IF(Data!G37="p","FP","FF"))))</f>
        <v>PP</v>
      </c>
      <c r="R38" s="16">
        <f t="shared" si="12"/>
        <v>1</v>
      </c>
      <c r="S38" s="6">
        <f t="shared" si="13"/>
        <v>1</v>
      </c>
      <c r="T38" s="8">
        <f t="shared" si="6"/>
        <v>1</v>
      </c>
      <c r="U38" s="8">
        <f t="shared" si="7"/>
        <v>1</v>
      </c>
    </row>
    <row r="39" spans="1:21">
      <c r="A39" s="2">
        <v>34</v>
      </c>
      <c r="B39" s="5">
        <f>IF(Data!H38="","",IF(Data!B38=Data!H38,1,0))</f>
        <v>1</v>
      </c>
      <c r="C39" s="6">
        <f>IF(Data!H38="","",IF(Data!C38=Data!H38,1,0))</f>
        <v>1</v>
      </c>
      <c r="D39" s="8" t="str">
        <f>IF(B39="","",IF(Data!H38="p",IF(Data!B38="f","PF","PP"),IF(Data!H38="f",IF(Data!B38="p","FP","FF"))))</f>
        <v>FF</v>
      </c>
      <c r="E39" s="8" t="str">
        <f>IF(C39="","",IF(Data!H38="p",IF(Data!C38="f","PF","PP"),IF(Data!H38="f",IF(Data!C38="p","FP","FF"))))</f>
        <v>FF</v>
      </c>
      <c r="F39" s="16">
        <f t="shared" si="8"/>
        <v>1</v>
      </c>
      <c r="G39" s="14">
        <f t="shared" si="9"/>
        <v>1</v>
      </c>
      <c r="H39" s="5">
        <f>IF(Data!H38="","",IF(Data!D38=Data!H38,1,0))</f>
        <v>1</v>
      </c>
      <c r="I39" s="8">
        <f>IF(Data!H38="","",IF(Data!E38=Data!H38,1,0))</f>
        <v>1</v>
      </c>
      <c r="J39" s="8" t="str">
        <f>IF(H39="","",IF(Data!H38="p",IF(Data!D38="f","PF","PP"),IF(Data!H38="f",IF(Data!D38="p","FP","FF"))))</f>
        <v>FF</v>
      </c>
      <c r="K39" s="8" t="str">
        <f>IF(I39="","",IF(Data!H38="p",IF(Data!E38="f","PF","PP"),IF(Data!H38="f",IF(Data!E38="p","FP","FF"))))</f>
        <v>FF</v>
      </c>
      <c r="L39" s="16">
        <f t="shared" si="10"/>
        <v>1</v>
      </c>
      <c r="M39" s="7">
        <f t="shared" si="11"/>
        <v>1</v>
      </c>
      <c r="N39" s="5">
        <f>IF(Data!H38="","",IF(Data!F38=Data!H38,1,0))</f>
        <v>1</v>
      </c>
      <c r="O39" s="8">
        <f>IF(Data!H38="","",IF(Data!G38=Data!H38,1,0))</f>
        <v>1</v>
      </c>
      <c r="P39" s="8" t="str">
        <f>IF(N39="","",IF(Data!H38="p",IF(Data!F38="f","PF","PP"),IF(Data!H38="f",IF(Data!F38="p","FP","FF"))))</f>
        <v>FF</v>
      </c>
      <c r="Q39" s="8" t="str">
        <f>IF(O39="","",IF(Data!H38="p",IF(Data!G38="f","PF","PP"),IF(Data!H38="f",IF(Data!G38="p","FP","FF"))))</f>
        <v>FF</v>
      </c>
      <c r="R39" s="16">
        <f t="shared" si="12"/>
        <v>1</v>
      </c>
      <c r="S39" s="6">
        <f t="shared" si="13"/>
        <v>1</v>
      </c>
      <c r="T39" s="8">
        <f t="shared" si="6"/>
        <v>1</v>
      </c>
      <c r="U39" s="8">
        <f t="shared" si="7"/>
        <v>1</v>
      </c>
    </row>
    <row r="40" spans="1:21">
      <c r="A40" s="2">
        <v>35</v>
      </c>
      <c r="B40" s="5">
        <f>IF(Data!H39="","",IF(Data!B39=Data!H39,1,0))</f>
        <v>1</v>
      </c>
      <c r="C40" s="6">
        <f>IF(Data!H39="","",IF(Data!C39=Data!H39,1,0))</f>
        <v>1</v>
      </c>
      <c r="D40" s="8" t="str">
        <f>IF(B40="","",IF(Data!H39="p",IF(Data!B39="f","PF","PP"),IF(Data!H39="f",IF(Data!B39="p","FP","FF"))))</f>
        <v>PP</v>
      </c>
      <c r="E40" s="8" t="str">
        <f>IF(C40="","",IF(Data!H39="p",IF(Data!C39="f","PF","PP"),IF(Data!H39="f",IF(Data!C39="p","FP","FF"))))</f>
        <v>PP</v>
      </c>
      <c r="F40" s="16">
        <f t="shared" si="8"/>
        <v>1</v>
      </c>
      <c r="G40" s="14">
        <f t="shared" si="9"/>
        <v>1</v>
      </c>
      <c r="H40" s="5">
        <f>IF(Data!H39="","",IF(Data!D39=Data!H39,1,0))</f>
        <v>1</v>
      </c>
      <c r="I40" s="8">
        <f>IF(Data!H39="","",IF(Data!E39=Data!H39,1,0))</f>
        <v>1</v>
      </c>
      <c r="J40" s="8" t="str">
        <f>IF(H40="","",IF(Data!H39="p",IF(Data!D39="f","PF","PP"),IF(Data!H39="f",IF(Data!D39="p","FP","FF"))))</f>
        <v>PP</v>
      </c>
      <c r="K40" s="8" t="str">
        <f>IF(I40="","",IF(Data!H39="p",IF(Data!E39="f","PF","PP"),IF(Data!H39="f",IF(Data!E39="p","FP","FF"))))</f>
        <v>PP</v>
      </c>
      <c r="L40" s="16">
        <f t="shared" si="10"/>
        <v>1</v>
      </c>
      <c r="M40" s="7">
        <f t="shared" si="11"/>
        <v>1</v>
      </c>
      <c r="N40" s="5">
        <f>IF(Data!H39="","",IF(Data!F39=Data!H39,1,0))</f>
        <v>1</v>
      </c>
      <c r="O40" s="8">
        <f>IF(Data!H39="","",IF(Data!G39=Data!H39,1,0))</f>
        <v>1</v>
      </c>
      <c r="P40" s="8" t="str">
        <f>IF(N40="","",IF(Data!H39="p",IF(Data!F39="f","PF","PP"),IF(Data!H39="f",IF(Data!F39="p","FP","FF"))))</f>
        <v>PP</v>
      </c>
      <c r="Q40" s="8" t="str">
        <f>IF(O40="","",IF(Data!H39="p",IF(Data!G39="f","PF","PP"),IF(Data!H39="f",IF(Data!G39="p","FP","FF"))))</f>
        <v>PP</v>
      </c>
      <c r="R40" s="16">
        <f t="shared" si="12"/>
        <v>1</v>
      </c>
      <c r="S40" s="6">
        <f t="shared" si="13"/>
        <v>1</v>
      </c>
      <c r="T40" s="8">
        <f t="shared" si="6"/>
        <v>1</v>
      </c>
      <c r="U40" s="8">
        <f t="shared" si="7"/>
        <v>1</v>
      </c>
    </row>
    <row r="41" spans="1:21">
      <c r="A41" s="2">
        <v>36</v>
      </c>
      <c r="B41" s="5">
        <f>IF(Data!H40="","",IF(Data!B40=Data!H40,1,0))</f>
        <v>1</v>
      </c>
      <c r="C41" s="6">
        <f>IF(Data!H40="","",IF(Data!C40=Data!H40,1,0))</f>
        <v>1</v>
      </c>
      <c r="D41" s="8" t="str">
        <f>IF(B41="","",IF(Data!H40="p",IF(Data!B40="f","PF","PP"),IF(Data!H40="f",IF(Data!B40="p","FP","FF"))))</f>
        <v>FF</v>
      </c>
      <c r="E41" s="8" t="str">
        <f>IF(C41="","",IF(Data!H40="p",IF(Data!C40="f","PF","PP"),IF(Data!H40="f",IF(Data!C40="p","FP","FF"))))</f>
        <v>FF</v>
      </c>
      <c r="F41" s="16">
        <f t="shared" si="8"/>
        <v>1</v>
      </c>
      <c r="G41" s="14">
        <f t="shared" si="9"/>
        <v>1</v>
      </c>
      <c r="H41" s="5">
        <f>IF(Data!H40="","",IF(Data!D40=Data!H40,1,0))</f>
        <v>1</v>
      </c>
      <c r="I41" s="8">
        <f>IF(Data!H40="","",IF(Data!E40=Data!H40,1,0))</f>
        <v>1</v>
      </c>
      <c r="J41" s="8" t="str">
        <f>IF(H41="","",IF(Data!H40="p",IF(Data!D40="f","PF","PP"),IF(Data!H40="f",IF(Data!D40="p","FP","FF"))))</f>
        <v>FF</v>
      </c>
      <c r="K41" s="8" t="str">
        <f>IF(I41="","",IF(Data!H40="p",IF(Data!E40="f","PF","PP"),IF(Data!H40="f",IF(Data!E40="p","FP","FF"))))</f>
        <v>FF</v>
      </c>
      <c r="L41" s="16">
        <f t="shared" si="10"/>
        <v>1</v>
      </c>
      <c r="M41" s="7">
        <f t="shared" si="11"/>
        <v>1</v>
      </c>
      <c r="N41" s="5">
        <f>IF(Data!H40="","",IF(Data!F40=Data!H40,1,0))</f>
        <v>1</v>
      </c>
      <c r="O41" s="8">
        <f>IF(Data!H40="","",IF(Data!G40=Data!H40,1,0))</f>
        <v>1</v>
      </c>
      <c r="P41" s="8" t="str">
        <f>IF(N41="","",IF(Data!H40="p",IF(Data!F40="f","PF","PP"),IF(Data!H40="f",IF(Data!F40="p","FP","FF"))))</f>
        <v>FF</v>
      </c>
      <c r="Q41" s="8" t="str">
        <f>IF(O41="","",IF(Data!H40="p",IF(Data!G40="f","PF","PP"),IF(Data!H40="f",IF(Data!G40="p","FP","FF"))))</f>
        <v>FF</v>
      </c>
      <c r="R41" s="16">
        <f t="shared" si="12"/>
        <v>1</v>
      </c>
      <c r="S41" s="6">
        <f t="shared" si="13"/>
        <v>1</v>
      </c>
      <c r="T41" s="8">
        <f t="shared" si="6"/>
        <v>1</v>
      </c>
      <c r="U41" s="8">
        <f t="shared" si="7"/>
        <v>1</v>
      </c>
    </row>
    <row r="42" spans="1:21">
      <c r="A42" s="2">
        <v>37</v>
      </c>
      <c r="B42" s="5">
        <f>IF(Data!H41="","",IF(Data!B41=Data!H41,1,0))</f>
        <v>1</v>
      </c>
      <c r="C42" s="6">
        <f>IF(Data!H41="","",IF(Data!C41=Data!H41,1,0))</f>
        <v>1</v>
      </c>
      <c r="D42" s="8" t="str">
        <f>IF(B42="","",IF(Data!H41="p",IF(Data!B41="f","PF","PP"),IF(Data!H41="f",IF(Data!B41="p","FP","FF"))))</f>
        <v>PP</v>
      </c>
      <c r="E42" s="8" t="str">
        <f>IF(C42="","",IF(Data!H41="p",IF(Data!C41="f","PF","PP"),IF(Data!H41="f",IF(Data!C41="p","FP","FF"))))</f>
        <v>PP</v>
      </c>
      <c r="F42" s="16">
        <f t="shared" si="8"/>
        <v>1</v>
      </c>
      <c r="G42" s="14">
        <f t="shared" si="9"/>
        <v>1</v>
      </c>
      <c r="H42" s="5">
        <f>IF(Data!H41="","",IF(Data!D41=Data!H41,1,0))</f>
        <v>1</v>
      </c>
      <c r="I42" s="8">
        <f>IF(Data!H41="","",IF(Data!E41=Data!H41,1,0))</f>
        <v>1</v>
      </c>
      <c r="J42" s="8" t="str">
        <f>IF(H42="","",IF(Data!H41="p",IF(Data!D41="f","PF","PP"),IF(Data!H41="f",IF(Data!D41="p","FP","FF"))))</f>
        <v>PP</v>
      </c>
      <c r="K42" s="8" t="str">
        <f>IF(I42="","",IF(Data!H41="p",IF(Data!E41="f","PF","PP"),IF(Data!H41="f",IF(Data!E41="p","FP","FF"))))</f>
        <v>PP</v>
      </c>
      <c r="L42" s="16">
        <f t="shared" si="10"/>
        <v>1</v>
      </c>
      <c r="M42" s="7">
        <f t="shared" si="11"/>
        <v>1</v>
      </c>
      <c r="N42" s="5">
        <f>IF(Data!H41="","",IF(Data!F41=Data!H41,1,0))</f>
        <v>1</v>
      </c>
      <c r="O42" s="8">
        <f>IF(Data!H41="","",IF(Data!G41=Data!H41,1,0))</f>
        <v>1</v>
      </c>
      <c r="P42" s="8" t="str">
        <f>IF(N42="","",IF(Data!H41="p",IF(Data!F41="f","PF","PP"),IF(Data!H41="f",IF(Data!F41="p","FP","FF"))))</f>
        <v>PP</v>
      </c>
      <c r="Q42" s="8" t="str">
        <f>IF(O42="","",IF(Data!H41="p",IF(Data!G41="f","PF","PP"),IF(Data!H41="f",IF(Data!G41="p","FP","FF"))))</f>
        <v>PP</v>
      </c>
      <c r="R42" s="16">
        <f t="shared" si="12"/>
        <v>1</v>
      </c>
      <c r="S42" s="6">
        <f t="shared" si="13"/>
        <v>1</v>
      </c>
      <c r="T42" s="8">
        <f t="shared" si="6"/>
        <v>1</v>
      </c>
      <c r="U42" s="8">
        <f t="shared" si="7"/>
        <v>1</v>
      </c>
    </row>
    <row r="43" spans="1:21">
      <c r="A43" s="2">
        <v>38</v>
      </c>
      <c r="B43" s="5">
        <f>IF(Data!H42="","",IF(Data!B42=Data!H42,1,0))</f>
        <v>1</v>
      </c>
      <c r="C43" s="6">
        <f>IF(Data!H42="","",IF(Data!C42=Data!H42,1,0))</f>
        <v>1</v>
      </c>
      <c r="D43" s="8" t="str">
        <f>IF(B43="","",IF(Data!H42="p",IF(Data!B42="f","PF","PP"),IF(Data!H42="f",IF(Data!B42="p","FP","FF"))))</f>
        <v>FF</v>
      </c>
      <c r="E43" s="8" t="str">
        <f>IF(C43="","",IF(Data!H42="p",IF(Data!C42="f","PF","PP"),IF(Data!H42="f",IF(Data!C42="p","FP","FF"))))</f>
        <v>FF</v>
      </c>
      <c r="F43" s="16">
        <f t="shared" si="8"/>
        <v>1</v>
      </c>
      <c r="G43" s="14">
        <f t="shared" si="9"/>
        <v>1</v>
      </c>
      <c r="H43" s="5">
        <f>IF(Data!H42="","",IF(Data!D42=Data!H42,1,0))</f>
        <v>1</v>
      </c>
      <c r="I43" s="8">
        <f>IF(Data!H42="","",IF(Data!E42=Data!H42,1,0))</f>
        <v>1</v>
      </c>
      <c r="J43" s="8" t="str">
        <f>IF(H43="","",IF(Data!H42="p",IF(Data!D42="f","PF","PP"),IF(Data!H42="f",IF(Data!D42="p","FP","FF"))))</f>
        <v>FF</v>
      </c>
      <c r="K43" s="8" t="str">
        <f>IF(I43="","",IF(Data!H42="p",IF(Data!E42="f","PF","PP"),IF(Data!H42="f",IF(Data!E42="p","FP","FF"))))</f>
        <v>FF</v>
      </c>
      <c r="L43" s="16">
        <f t="shared" si="10"/>
        <v>1</v>
      </c>
      <c r="M43" s="7">
        <f t="shared" si="11"/>
        <v>1</v>
      </c>
      <c r="N43" s="5">
        <f>IF(Data!H42="","",IF(Data!F42=Data!H42,1,0))</f>
        <v>1</v>
      </c>
      <c r="O43" s="8">
        <f>IF(Data!H42="","",IF(Data!G42=Data!H42,1,0))</f>
        <v>1</v>
      </c>
      <c r="P43" s="8" t="str">
        <f>IF(N43="","",IF(Data!H42="p",IF(Data!F42="f","PF","PP"),IF(Data!H42="f",IF(Data!F42="p","FP","FF"))))</f>
        <v>FF</v>
      </c>
      <c r="Q43" s="8" t="str">
        <f>IF(O43="","",IF(Data!H42="p",IF(Data!G42="f","PF","PP"),IF(Data!H42="f",IF(Data!G42="p","FP","FF"))))</f>
        <v>FF</v>
      </c>
      <c r="R43" s="16">
        <f t="shared" si="12"/>
        <v>1</v>
      </c>
      <c r="S43" s="6">
        <f t="shared" si="13"/>
        <v>1</v>
      </c>
      <c r="T43" s="8">
        <f t="shared" si="6"/>
        <v>1</v>
      </c>
      <c r="U43" s="8">
        <f t="shared" si="7"/>
        <v>1</v>
      </c>
    </row>
    <row r="44" spans="1:21">
      <c r="A44" s="2">
        <v>39</v>
      </c>
      <c r="B44" s="5">
        <f>IF(Data!H43="","",IF(Data!B43=Data!H43,1,0))</f>
        <v>1</v>
      </c>
      <c r="C44" s="6">
        <f>IF(Data!H43="","",IF(Data!C43=Data!H43,1,0))</f>
        <v>1</v>
      </c>
      <c r="D44" s="8" t="str">
        <f>IF(B44="","",IF(Data!H43="p",IF(Data!B43="f","PF","PP"),IF(Data!H43="f",IF(Data!B43="p","FP","FF"))))</f>
        <v>PP</v>
      </c>
      <c r="E44" s="8" t="str">
        <f>IF(C44="","",IF(Data!H43="p",IF(Data!C43="f","PF","PP"),IF(Data!H43="f",IF(Data!C43="p","FP","FF"))))</f>
        <v>PP</v>
      </c>
      <c r="F44" s="16">
        <f t="shared" si="8"/>
        <v>1</v>
      </c>
      <c r="G44" s="14">
        <f t="shared" si="9"/>
        <v>1</v>
      </c>
      <c r="H44" s="5">
        <f>IF(Data!H43="","",IF(Data!D43=Data!H43,1,0))</f>
        <v>1</v>
      </c>
      <c r="I44" s="8">
        <f>IF(Data!H43="","",IF(Data!E43=Data!H43,1,0))</f>
        <v>1</v>
      </c>
      <c r="J44" s="8" t="str">
        <f>IF(H44="","",IF(Data!H43="p",IF(Data!D43="f","PF","PP"),IF(Data!H43="f",IF(Data!D43="p","FP","FF"))))</f>
        <v>PP</v>
      </c>
      <c r="K44" s="8" t="str">
        <f>IF(I44="","",IF(Data!H43="p",IF(Data!E43="f","PF","PP"),IF(Data!H43="f",IF(Data!E43="p","FP","FF"))))</f>
        <v>PP</v>
      </c>
      <c r="L44" s="16">
        <f t="shared" si="10"/>
        <v>1</v>
      </c>
      <c r="M44" s="7">
        <f t="shared" si="11"/>
        <v>1</v>
      </c>
      <c r="N44" s="5">
        <f>IF(Data!H43="","",IF(Data!F43=Data!H43,1,0))</f>
        <v>1</v>
      </c>
      <c r="O44" s="8">
        <f>IF(Data!H43="","",IF(Data!G43=Data!H43,1,0))</f>
        <v>1</v>
      </c>
      <c r="P44" s="8" t="str">
        <f>IF(N44="","",IF(Data!H43="p",IF(Data!F43="f","PF","PP"),IF(Data!H43="f",IF(Data!F43="p","FP","FF"))))</f>
        <v>PP</v>
      </c>
      <c r="Q44" s="8" t="str">
        <f>IF(O44="","",IF(Data!H43="p",IF(Data!G43="f","PF","PP"),IF(Data!H43="f",IF(Data!G43="p","FP","FF"))))</f>
        <v>PP</v>
      </c>
      <c r="R44" s="16">
        <f t="shared" si="12"/>
        <v>1</v>
      </c>
      <c r="S44" s="6">
        <f t="shared" si="13"/>
        <v>1</v>
      </c>
      <c r="T44" s="8">
        <f t="shared" si="6"/>
        <v>1</v>
      </c>
      <c r="U44" s="8">
        <f t="shared" si="7"/>
        <v>1</v>
      </c>
    </row>
    <row r="45" spans="1:21">
      <c r="A45" s="2">
        <v>40</v>
      </c>
      <c r="B45" s="5">
        <f>IF(Data!H44="","",IF(Data!B44=Data!H44,1,0))</f>
        <v>1</v>
      </c>
      <c r="C45" s="6">
        <f>IF(Data!H44="","",IF(Data!C44=Data!H44,1,0))</f>
        <v>1</v>
      </c>
      <c r="D45" s="8" t="str">
        <f>IF(B45="","",IF(Data!H44="p",IF(Data!B44="f","PF","PP"),IF(Data!H44="f",IF(Data!B44="p","FP","FF"))))</f>
        <v>PP</v>
      </c>
      <c r="E45" s="8" t="str">
        <f>IF(C45="","",IF(Data!H44="p",IF(Data!C44="f","PF","PP"),IF(Data!H44="f",IF(Data!C44="p","FP","FF"))))</f>
        <v>PP</v>
      </c>
      <c r="F45" s="16">
        <f t="shared" si="8"/>
        <v>1</v>
      </c>
      <c r="G45" s="14">
        <f t="shared" si="9"/>
        <v>1</v>
      </c>
      <c r="H45" s="5">
        <f>IF(Data!H44="","",IF(Data!D44=Data!H44,1,0))</f>
        <v>1</v>
      </c>
      <c r="I45" s="8">
        <f>IF(Data!H44="","",IF(Data!E44=Data!H44,1,0))</f>
        <v>1</v>
      </c>
      <c r="J45" s="8" t="str">
        <f>IF(H45="","",IF(Data!H44="p",IF(Data!D44="f","PF","PP"),IF(Data!H44="f",IF(Data!D44="p","FP","FF"))))</f>
        <v>PP</v>
      </c>
      <c r="K45" s="8" t="str">
        <f>IF(I45="","",IF(Data!H44="p",IF(Data!E44="f","PF","PP"),IF(Data!H44="f",IF(Data!E44="p","FP","FF"))))</f>
        <v>PP</v>
      </c>
      <c r="L45" s="16">
        <f t="shared" si="10"/>
        <v>1</v>
      </c>
      <c r="M45" s="7">
        <f t="shared" si="11"/>
        <v>1</v>
      </c>
      <c r="N45" s="5">
        <f>IF(Data!H44="","",IF(Data!F44=Data!H44,1,0))</f>
        <v>1</v>
      </c>
      <c r="O45" s="8">
        <f>IF(Data!H44="","",IF(Data!G44=Data!H44,1,0))</f>
        <v>1</v>
      </c>
      <c r="P45" s="8" t="str">
        <f>IF(N45="","",IF(Data!H44="p",IF(Data!F44="f","PF","PP"),IF(Data!H44="f",IF(Data!F44="p","FP","FF"))))</f>
        <v>PP</v>
      </c>
      <c r="Q45" s="8" t="str">
        <f>IF(O45="","",IF(Data!H44="p",IF(Data!G44="f","PF","PP"),IF(Data!H44="f",IF(Data!G44="p","FP","FF"))))</f>
        <v>PP</v>
      </c>
      <c r="R45" s="16">
        <f t="shared" si="12"/>
        <v>1</v>
      </c>
      <c r="S45" s="6">
        <f t="shared" si="13"/>
        <v>1</v>
      </c>
      <c r="T45" s="8">
        <f t="shared" si="6"/>
        <v>1</v>
      </c>
      <c r="U45" s="8">
        <f t="shared" si="7"/>
        <v>1</v>
      </c>
    </row>
    <row r="46" spans="1:21">
      <c r="A46" s="2">
        <v>41</v>
      </c>
      <c r="B46" s="5">
        <f>IF(Data!H45="","",IF(Data!B45=Data!H45,1,0))</f>
        <v>1</v>
      </c>
      <c r="C46" s="6">
        <f>IF(Data!H45="","",IF(Data!C45=Data!H45,1,0))</f>
        <v>1</v>
      </c>
      <c r="D46" s="8" t="str">
        <f>IF(B46="","",IF(Data!H45="p",IF(Data!B45="f","PF","PP"),IF(Data!H45="f",IF(Data!B45="p","FP","FF"))))</f>
        <v>PP</v>
      </c>
      <c r="E46" s="8" t="str">
        <f>IF(C46="","",IF(Data!H45="p",IF(Data!C45="f","PF","PP"),IF(Data!H45="f",IF(Data!C45="p","FP","FF"))))</f>
        <v>PP</v>
      </c>
      <c r="F46" s="16">
        <f t="shared" si="8"/>
        <v>1</v>
      </c>
      <c r="G46" s="14">
        <f t="shared" si="9"/>
        <v>1</v>
      </c>
      <c r="H46" s="5">
        <f>IF(Data!H45="","",IF(Data!D45=Data!H45,1,0))</f>
        <v>1</v>
      </c>
      <c r="I46" s="8">
        <f>IF(Data!H45="","",IF(Data!E45=Data!H45,1,0))</f>
        <v>1</v>
      </c>
      <c r="J46" s="8" t="str">
        <f>IF(H46="","",IF(Data!H45="p",IF(Data!D45="f","PF","PP"),IF(Data!H45="f",IF(Data!D45="p","FP","FF"))))</f>
        <v>PP</v>
      </c>
      <c r="K46" s="8" t="str">
        <f>IF(I46="","",IF(Data!H45="p",IF(Data!E45="f","PF","PP"),IF(Data!H45="f",IF(Data!E45="p","FP","FF"))))</f>
        <v>PP</v>
      </c>
      <c r="L46" s="16">
        <f t="shared" si="10"/>
        <v>1</v>
      </c>
      <c r="M46" s="7">
        <f t="shared" si="11"/>
        <v>1</v>
      </c>
      <c r="N46" s="5">
        <f>IF(Data!H45="","",IF(Data!F45=Data!H45,1,0))</f>
        <v>1</v>
      </c>
      <c r="O46" s="8">
        <f>IF(Data!H45="","",IF(Data!G45=Data!H45,1,0))</f>
        <v>1</v>
      </c>
      <c r="P46" s="8" t="str">
        <f>IF(N46="","",IF(Data!H45="p",IF(Data!F45="f","PF","PP"),IF(Data!H45="f",IF(Data!F45="p","FP","FF"))))</f>
        <v>PP</v>
      </c>
      <c r="Q46" s="8" t="str">
        <f>IF(O46="","",IF(Data!H45="p",IF(Data!G45="f","PF","PP"),IF(Data!H45="f",IF(Data!G45="p","FP","FF"))))</f>
        <v>PP</v>
      </c>
      <c r="R46" s="16">
        <f t="shared" si="12"/>
        <v>1</v>
      </c>
      <c r="S46" s="6">
        <f t="shared" si="13"/>
        <v>1</v>
      </c>
      <c r="T46" s="8">
        <f t="shared" si="6"/>
        <v>1</v>
      </c>
      <c r="U46" s="8">
        <f t="shared" si="7"/>
        <v>1</v>
      </c>
    </row>
    <row r="47" spans="1:21">
      <c r="A47" s="2">
        <v>42</v>
      </c>
      <c r="B47" s="5">
        <f>IF(Data!H46="","",IF(Data!B46=Data!H46,1,0))</f>
        <v>1</v>
      </c>
      <c r="C47" s="6">
        <f>IF(Data!H46="","",IF(Data!C46=Data!H46,1,0))</f>
        <v>1</v>
      </c>
      <c r="D47" s="8" t="str">
        <f>IF(B47="","",IF(Data!H46="p",IF(Data!B46="f","PF","PP"),IF(Data!H46="f",IF(Data!B46="p","FP","FF"))))</f>
        <v>FF</v>
      </c>
      <c r="E47" s="8" t="str">
        <f>IF(C47="","",IF(Data!H46="p",IF(Data!C46="f","PF","PP"),IF(Data!H46="f",IF(Data!C46="p","FP","FF"))))</f>
        <v>FF</v>
      </c>
      <c r="F47" s="16">
        <f t="shared" si="8"/>
        <v>1</v>
      </c>
      <c r="G47" s="14">
        <f t="shared" si="9"/>
        <v>1</v>
      </c>
      <c r="H47" s="5">
        <f>IF(Data!H46="","",IF(Data!D46=Data!H46,1,0))</f>
        <v>1</v>
      </c>
      <c r="I47" s="8">
        <f>IF(Data!H46="","",IF(Data!E46=Data!H46,1,0))</f>
        <v>1</v>
      </c>
      <c r="J47" s="8" t="str">
        <f>IF(H47="","",IF(Data!H46="p",IF(Data!D46="f","PF","PP"),IF(Data!H46="f",IF(Data!D46="p","FP","FF"))))</f>
        <v>FF</v>
      </c>
      <c r="K47" s="8" t="str">
        <f>IF(I47="","",IF(Data!H46="p",IF(Data!E46="f","PF","PP"),IF(Data!H46="f",IF(Data!E46="p","FP","FF"))))</f>
        <v>FF</v>
      </c>
      <c r="L47" s="16">
        <f t="shared" si="10"/>
        <v>1</v>
      </c>
      <c r="M47" s="7">
        <f t="shared" si="11"/>
        <v>1</v>
      </c>
      <c r="N47" s="5">
        <f>IF(Data!H46="","",IF(Data!F46=Data!H46,1,0))</f>
        <v>1</v>
      </c>
      <c r="O47" s="8">
        <f>IF(Data!H46="","",IF(Data!G46=Data!H46,1,0))</f>
        <v>1</v>
      </c>
      <c r="P47" s="8" t="str">
        <f>IF(N47="","",IF(Data!H46="p",IF(Data!F46="f","PF","PP"),IF(Data!H46="f",IF(Data!F46="p","FP","FF"))))</f>
        <v>FF</v>
      </c>
      <c r="Q47" s="8" t="str">
        <f>IF(O47="","",IF(Data!H46="p",IF(Data!G46="f","PF","PP"),IF(Data!H46="f",IF(Data!G46="p","FP","FF"))))</f>
        <v>FF</v>
      </c>
      <c r="R47" s="16">
        <f t="shared" si="12"/>
        <v>1</v>
      </c>
      <c r="S47" s="6">
        <f t="shared" si="13"/>
        <v>1</v>
      </c>
      <c r="T47" s="8">
        <f t="shared" si="6"/>
        <v>1</v>
      </c>
      <c r="U47" s="8">
        <f t="shared" si="7"/>
        <v>1</v>
      </c>
    </row>
    <row r="48" spans="1:21">
      <c r="A48" s="2">
        <v>43</v>
      </c>
      <c r="B48" s="5">
        <f>IF(Data!H47="","",IF(Data!B47=Data!H47,1,0))</f>
        <v>1</v>
      </c>
      <c r="C48" s="6">
        <f>IF(Data!H47="","",IF(Data!C47=Data!H47,1,0))</f>
        <v>1</v>
      </c>
      <c r="D48" s="8" t="str">
        <f>IF(B48="","",IF(Data!H47="p",IF(Data!B47="f","PF","PP"),IF(Data!H47="f",IF(Data!B47="p","FP","FF"))))</f>
        <v>FF</v>
      </c>
      <c r="E48" s="8" t="str">
        <f>IF(C48="","",IF(Data!H47="p",IF(Data!C47="f","PF","PP"),IF(Data!H47="f",IF(Data!C47="p","FP","FF"))))</f>
        <v>FF</v>
      </c>
      <c r="F48" s="16">
        <f t="shared" si="8"/>
        <v>1</v>
      </c>
      <c r="G48" s="14">
        <f t="shared" si="9"/>
        <v>1</v>
      </c>
      <c r="H48" s="5">
        <f>IF(Data!H47="","",IF(Data!D47=Data!H47,1,0))</f>
        <v>1</v>
      </c>
      <c r="I48" s="8">
        <f>IF(Data!H47="","",IF(Data!E47=Data!H47,1,0))</f>
        <v>1</v>
      </c>
      <c r="J48" s="8" t="str">
        <f>IF(H48="","",IF(Data!H47="p",IF(Data!D47="f","PF","PP"),IF(Data!H47="f",IF(Data!D47="p","FP","FF"))))</f>
        <v>FF</v>
      </c>
      <c r="K48" s="8" t="str">
        <f>IF(I48="","",IF(Data!H47="p",IF(Data!E47="f","PF","PP"),IF(Data!H47="f",IF(Data!E47="p","FP","FF"))))</f>
        <v>FF</v>
      </c>
      <c r="L48" s="16">
        <f t="shared" si="10"/>
        <v>1</v>
      </c>
      <c r="M48" s="7">
        <f t="shared" si="11"/>
        <v>1</v>
      </c>
      <c r="N48" s="5">
        <f>IF(Data!H47="","",IF(Data!F47=Data!H47,1,0))</f>
        <v>1</v>
      </c>
      <c r="O48" s="8">
        <f>IF(Data!H47="","",IF(Data!G47=Data!H47,1,0))</f>
        <v>1</v>
      </c>
      <c r="P48" s="8" t="str">
        <f>IF(N48="","",IF(Data!H47="p",IF(Data!F47="f","PF","PP"),IF(Data!H47="f",IF(Data!F47="p","FP","FF"))))</f>
        <v>FF</v>
      </c>
      <c r="Q48" s="8" t="str">
        <f>IF(O48="","",IF(Data!H47="p",IF(Data!G47="f","PF","PP"),IF(Data!H47="f",IF(Data!G47="p","FP","FF"))))</f>
        <v>FF</v>
      </c>
      <c r="R48" s="16">
        <f t="shared" si="12"/>
        <v>1</v>
      </c>
      <c r="S48" s="6">
        <f t="shared" si="13"/>
        <v>1</v>
      </c>
      <c r="T48" s="8">
        <f t="shared" si="6"/>
        <v>1</v>
      </c>
      <c r="U48" s="8">
        <f t="shared" si="7"/>
        <v>1</v>
      </c>
    </row>
    <row r="49" spans="1:21">
      <c r="A49" s="2">
        <v>44</v>
      </c>
      <c r="B49" s="5">
        <f>IF(Data!H48="","",IF(Data!B48=Data!H48,1,0))</f>
        <v>1</v>
      </c>
      <c r="C49" s="6">
        <f>IF(Data!H48="","",IF(Data!C48=Data!H48,1,0))</f>
        <v>1</v>
      </c>
      <c r="D49" s="8" t="str">
        <f>IF(B49="","",IF(Data!H48="p",IF(Data!B48="f","PF","PP"),IF(Data!H48="f",IF(Data!B48="p","FP","FF"))))</f>
        <v>PP</v>
      </c>
      <c r="E49" s="8" t="str">
        <f>IF(C49="","",IF(Data!H48="p",IF(Data!C48="f","PF","PP"),IF(Data!H48="f",IF(Data!C48="p","FP","FF"))))</f>
        <v>PP</v>
      </c>
      <c r="F49" s="16">
        <f t="shared" si="8"/>
        <v>1</v>
      </c>
      <c r="G49" s="14">
        <f t="shared" si="9"/>
        <v>1</v>
      </c>
      <c r="H49" s="5">
        <f>IF(Data!H48="","",IF(Data!D48=Data!H48,1,0))</f>
        <v>1</v>
      </c>
      <c r="I49" s="8">
        <f>IF(Data!H48="","",IF(Data!E48=Data!H48,1,0))</f>
        <v>1</v>
      </c>
      <c r="J49" s="8" t="str">
        <f>IF(H49="","",IF(Data!H48="p",IF(Data!D48="f","PF","PP"),IF(Data!H48="f",IF(Data!D48="p","FP","FF"))))</f>
        <v>PP</v>
      </c>
      <c r="K49" s="8" t="str">
        <f>IF(I49="","",IF(Data!H48="p",IF(Data!E48="f","PF","PP"),IF(Data!H48="f",IF(Data!E48="p","FP","FF"))))</f>
        <v>PP</v>
      </c>
      <c r="L49" s="16">
        <f t="shared" si="10"/>
        <v>1</v>
      </c>
      <c r="M49" s="7">
        <f t="shared" si="11"/>
        <v>1</v>
      </c>
      <c r="N49" s="5">
        <f>IF(Data!H48="","",IF(Data!F48=Data!H48,1,0))</f>
        <v>1</v>
      </c>
      <c r="O49" s="8">
        <f>IF(Data!H48="","",IF(Data!G48=Data!H48,1,0))</f>
        <v>1</v>
      </c>
      <c r="P49" s="8" t="str">
        <f>IF(N49="","",IF(Data!H48="p",IF(Data!F48="f","PF","PP"),IF(Data!H48="f",IF(Data!F48="p","FP","FF"))))</f>
        <v>PP</v>
      </c>
      <c r="Q49" s="8" t="str">
        <f>IF(O49="","",IF(Data!H48="p",IF(Data!G48="f","PF","PP"),IF(Data!H48="f",IF(Data!G48="p","FP","FF"))))</f>
        <v>PP</v>
      </c>
      <c r="R49" s="16">
        <f t="shared" si="12"/>
        <v>1</v>
      </c>
      <c r="S49" s="6">
        <f t="shared" si="13"/>
        <v>1</v>
      </c>
      <c r="T49" s="8">
        <f t="shared" si="6"/>
        <v>1</v>
      </c>
      <c r="U49" s="8">
        <f t="shared" si="7"/>
        <v>1</v>
      </c>
    </row>
    <row r="50" spans="1:21">
      <c r="A50" s="2">
        <v>45</v>
      </c>
      <c r="B50" s="5">
        <f>IF(Data!H49="","",IF(Data!B49=Data!H49,1,0))</f>
        <v>1</v>
      </c>
      <c r="C50" s="6">
        <f>IF(Data!H49="","",IF(Data!C49=Data!H49,1,0))</f>
        <v>1</v>
      </c>
      <c r="D50" s="8" t="str">
        <f>IF(B50="","",IF(Data!H49="p",IF(Data!B49="f","PF","PP"),IF(Data!H49="f",IF(Data!B49="p","FP","FF"))))</f>
        <v>PP</v>
      </c>
      <c r="E50" s="8" t="str">
        <f>IF(C50="","",IF(Data!H49="p",IF(Data!C49="f","PF","PP"),IF(Data!H49="f",IF(Data!C49="p","FP","FF"))))</f>
        <v>PP</v>
      </c>
      <c r="F50" s="16">
        <f t="shared" si="8"/>
        <v>1</v>
      </c>
      <c r="G50" s="14">
        <f t="shared" si="9"/>
        <v>1</v>
      </c>
      <c r="H50" s="5">
        <f>IF(Data!H49="","",IF(Data!D49=Data!H49,1,0))</f>
        <v>1</v>
      </c>
      <c r="I50" s="8">
        <f>IF(Data!H49="","",IF(Data!E49=Data!H49,1,0))</f>
        <v>1</v>
      </c>
      <c r="J50" s="8" t="str">
        <f>IF(H50="","",IF(Data!H49="p",IF(Data!D49="f","PF","PP"),IF(Data!H49="f",IF(Data!D49="p","FP","FF"))))</f>
        <v>PP</v>
      </c>
      <c r="K50" s="8" t="str">
        <f>IF(I50="","",IF(Data!H49="p",IF(Data!E49="f","PF","PP"),IF(Data!H49="f",IF(Data!E49="p","FP","FF"))))</f>
        <v>PP</v>
      </c>
      <c r="L50" s="16">
        <f t="shared" si="10"/>
        <v>1</v>
      </c>
      <c r="M50" s="7">
        <f t="shared" si="11"/>
        <v>1</v>
      </c>
      <c r="N50" s="5">
        <f>IF(Data!H49="","",IF(Data!F49=Data!H49,1,0))</f>
        <v>1</v>
      </c>
      <c r="O50" s="8">
        <f>IF(Data!H49="","",IF(Data!G49=Data!H49,1,0))</f>
        <v>1</v>
      </c>
      <c r="P50" s="8" t="str">
        <f>IF(N50="","",IF(Data!H49="p",IF(Data!F49="f","PF","PP"),IF(Data!H49="f",IF(Data!F49="p","FP","FF"))))</f>
        <v>PP</v>
      </c>
      <c r="Q50" s="8" t="str">
        <f>IF(O50="","",IF(Data!H49="p",IF(Data!G49="f","PF","PP"),IF(Data!H49="f",IF(Data!G49="p","FP","FF"))))</f>
        <v>PP</v>
      </c>
      <c r="R50" s="16">
        <f t="shared" si="12"/>
        <v>1</v>
      </c>
      <c r="S50" s="6">
        <f t="shared" si="13"/>
        <v>1</v>
      </c>
      <c r="T50" s="8">
        <f t="shared" si="6"/>
        <v>1</v>
      </c>
      <c r="U50" s="8">
        <f t="shared" si="7"/>
        <v>1</v>
      </c>
    </row>
    <row r="51" spans="1:21">
      <c r="A51" s="2">
        <v>46</v>
      </c>
      <c r="B51" s="5">
        <f>IF(Data!H50="","",IF(Data!B50=Data!H50,1,0))</f>
        <v>1</v>
      </c>
      <c r="C51" s="6">
        <f>IF(Data!H50="","",IF(Data!C50=Data!H50,1,0))</f>
        <v>1</v>
      </c>
      <c r="D51" s="8" t="str">
        <f>IF(B51="","",IF(Data!H50="p",IF(Data!B50="f","PF","PP"),IF(Data!H50="f",IF(Data!B50="p","FP","FF"))))</f>
        <v>FF</v>
      </c>
      <c r="E51" s="8" t="str">
        <f>IF(C51="","",IF(Data!H50="p",IF(Data!C50="f","PF","PP"),IF(Data!H50="f",IF(Data!C50="p","FP","FF"))))</f>
        <v>FF</v>
      </c>
      <c r="F51" s="16">
        <f t="shared" si="8"/>
        <v>1</v>
      </c>
      <c r="G51" s="14">
        <f t="shared" si="9"/>
        <v>1</v>
      </c>
      <c r="H51" s="5">
        <f>IF(Data!H50="","",IF(Data!D50=Data!H50,1,0))</f>
        <v>1</v>
      </c>
      <c r="I51" s="8">
        <f>IF(Data!H50="","",IF(Data!E50=Data!H50,1,0))</f>
        <v>1</v>
      </c>
      <c r="J51" s="8" t="str">
        <f>IF(H51="","",IF(Data!H50="p",IF(Data!D50="f","PF","PP"),IF(Data!H50="f",IF(Data!D50="p","FP","FF"))))</f>
        <v>FF</v>
      </c>
      <c r="K51" s="8" t="str">
        <f>IF(I51="","",IF(Data!H50="p",IF(Data!E50="f","PF","PP"),IF(Data!H50="f",IF(Data!E50="p","FP","FF"))))</f>
        <v>FF</v>
      </c>
      <c r="L51" s="16">
        <f t="shared" si="10"/>
        <v>1</v>
      </c>
      <c r="M51" s="7">
        <f t="shared" si="11"/>
        <v>1</v>
      </c>
      <c r="N51" s="5">
        <f>IF(Data!H50="","",IF(Data!F50=Data!H50,1,0))</f>
        <v>1</v>
      </c>
      <c r="O51" s="8">
        <f>IF(Data!H50="","",IF(Data!G50=Data!H50,1,0))</f>
        <v>1</v>
      </c>
      <c r="P51" s="8" t="str">
        <f>IF(N51="","",IF(Data!H50="p",IF(Data!F50="f","PF","PP"),IF(Data!H50="f",IF(Data!F50="p","FP","FF"))))</f>
        <v>FF</v>
      </c>
      <c r="Q51" s="8" t="str">
        <f>IF(O51="","",IF(Data!H50="p",IF(Data!G50="f","PF","PP"),IF(Data!H50="f",IF(Data!G50="p","FP","FF"))))</f>
        <v>FF</v>
      </c>
      <c r="R51" s="16">
        <f t="shared" si="12"/>
        <v>1</v>
      </c>
      <c r="S51" s="6">
        <f t="shared" si="13"/>
        <v>1</v>
      </c>
      <c r="T51" s="8">
        <f t="shared" si="6"/>
        <v>1</v>
      </c>
      <c r="U51" s="8">
        <f t="shared" si="7"/>
        <v>1</v>
      </c>
    </row>
    <row r="52" spans="1:21">
      <c r="A52" s="2">
        <v>47</v>
      </c>
      <c r="B52" s="5">
        <f>IF(Data!H51="","",IF(Data!B51=Data!H51,1,0))</f>
        <v>1</v>
      </c>
      <c r="C52" s="6">
        <f>IF(Data!H51="","",IF(Data!C51=Data!H51,1,0))</f>
        <v>1</v>
      </c>
      <c r="D52" s="8" t="str">
        <f>IF(B52="","",IF(Data!H51="p",IF(Data!B51="f","PF","PP"),IF(Data!H51="f",IF(Data!B51="p","FP","FF"))))</f>
        <v>PP</v>
      </c>
      <c r="E52" s="8" t="str">
        <f>IF(C52="","",IF(Data!H51="p",IF(Data!C51="f","PF","PP"),IF(Data!H51="f",IF(Data!C51="p","FP","FF"))))</f>
        <v>PP</v>
      </c>
      <c r="F52" s="16">
        <f t="shared" si="8"/>
        <v>1</v>
      </c>
      <c r="G52" s="14">
        <f t="shared" si="9"/>
        <v>1</v>
      </c>
      <c r="H52" s="5">
        <f>IF(Data!H51="","",IF(Data!D51=Data!H51,1,0))</f>
        <v>1</v>
      </c>
      <c r="I52" s="8">
        <f>IF(Data!H51="","",IF(Data!E51=Data!H51,1,0))</f>
        <v>1</v>
      </c>
      <c r="J52" s="8" t="str">
        <f>IF(H52="","",IF(Data!H51="p",IF(Data!D51="f","PF","PP"),IF(Data!H51="f",IF(Data!D51="p","FP","FF"))))</f>
        <v>PP</v>
      </c>
      <c r="K52" s="8" t="str">
        <f>IF(I52="","",IF(Data!H51="p",IF(Data!E51="f","PF","PP"),IF(Data!H51="f",IF(Data!E51="p","FP","FF"))))</f>
        <v>PP</v>
      </c>
      <c r="L52" s="16">
        <f t="shared" si="10"/>
        <v>1</v>
      </c>
      <c r="M52" s="7">
        <f t="shared" si="11"/>
        <v>1</v>
      </c>
      <c r="N52" s="5">
        <f>IF(Data!H51="","",IF(Data!F51=Data!H51,1,0))</f>
        <v>1</v>
      </c>
      <c r="O52" s="8">
        <f>IF(Data!H51="","",IF(Data!G51=Data!H51,1,0))</f>
        <v>1</v>
      </c>
      <c r="P52" s="8" t="str">
        <f>IF(N52="","",IF(Data!H51="p",IF(Data!F51="f","PF","PP"),IF(Data!H51="f",IF(Data!F51="p","FP","FF"))))</f>
        <v>PP</v>
      </c>
      <c r="Q52" s="8" t="str">
        <f>IF(O52="","",IF(Data!H51="p",IF(Data!G51="f","PF","PP"),IF(Data!H51="f",IF(Data!G51="p","FP","FF"))))</f>
        <v>PP</v>
      </c>
      <c r="R52" s="16">
        <f t="shared" si="12"/>
        <v>1</v>
      </c>
      <c r="S52" s="6">
        <f t="shared" si="13"/>
        <v>1</v>
      </c>
      <c r="T52" s="8">
        <f t="shared" si="6"/>
        <v>1</v>
      </c>
      <c r="U52" s="8">
        <f t="shared" si="7"/>
        <v>1</v>
      </c>
    </row>
    <row r="53" spans="1:21">
      <c r="A53" s="2">
        <v>48</v>
      </c>
      <c r="B53" s="5">
        <f>IF(Data!H52="","",IF(Data!B52=Data!H52,1,0))</f>
        <v>1</v>
      </c>
      <c r="C53" s="6">
        <f>IF(Data!H52="","",IF(Data!C52=Data!H52,1,0))</f>
        <v>1</v>
      </c>
      <c r="D53" s="8" t="str">
        <f>IF(B53="","",IF(Data!H52="p",IF(Data!B52="f","PF","PP"),IF(Data!H52="f",IF(Data!B52="p","FP","FF"))))</f>
        <v>PP</v>
      </c>
      <c r="E53" s="8" t="str">
        <f>IF(C53="","",IF(Data!H52="p",IF(Data!C52="f","PF","PP"),IF(Data!H52="f",IF(Data!C52="p","FP","FF"))))</f>
        <v>PP</v>
      </c>
      <c r="F53" s="16">
        <f t="shared" si="8"/>
        <v>1</v>
      </c>
      <c r="G53" s="14">
        <f t="shared" si="9"/>
        <v>1</v>
      </c>
      <c r="H53" s="5">
        <f>IF(Data!H52="","",IF(Data!D52=Data!H52,1,0))</f>
        <v>1</v>
      </c>
      <c r="I53" s="8">
        <f>IF(Data!H52="","",IF(Data!E52=Data!H52,1,0))</f>
        <v>1</v>
      </c>
      <c r="J53" s="8" t="str">
        <f>IF(H53="","",IF(Data!H52="p",IF(Data!D52="f","PF","PP"),IF(Data!H52="f",IF(Data!D52="p","FP","FF"))))</f>
        <v>PP</v>
      </c>
      <c r="K53" s="8" t="str">
        <f>IF(I53="","",IF(Data!H52="p",IF(Data!E52="f","PF","PP"),IF(Data!H52="f",IF(Data!E52="p","FP","FF"))))</f>
        <v>PP</v>
      </c>
      <c r="L53" s="16">
        <f t="shared" si="10"/>
        <v>1</v>
      </c>
      <c r="M53" s="7">
        <f t="shared" si="11"/>
        <v>1</v>
      </c>
      <c r="N53" s="5">
        <f>IF(Data!H52="","",IF(Data!F52=Data!H52,1,0))</f>
        <v>1</v>
      </c>
      <c r="O53" s="8">
        <f>IF(Data!H52="","",IF(Data!G52=Data!H52,1,0))</f>
        <v>1</v>
      </c>
      <c r="P53" s="8" t="str">
        <f>IF(N53="","",IF(Data!H52="p",IF(Data!F52="f","PF","PP"),IF(Data!H52="f",IF(Data!F52="p","FP","FF"))))</f>
        <v>PP</v>
      </c>
      <c r="Q53" s="8" t="str">
        <f>IF(O53="","",IF(Data!H52="p",IF(Data!G52="f","PF","PP"),IF(Data!H52="f",IF(Data!G52="p","FP","FF"))))</f>
        <v>PP</v>
      </c>
      <c r="R53" s="16">
        <f t="shared" si="12"/>
        <v>1</v>
      </c>
      <c r="S53" s="6">
        <f t="shared" si="13"/>
        <v>1</v>
      </c>
      <c r="T53" s="8">
        <f t="shared" si="6"/>
        <v>1</v>
      </c>
      <c r="U53" s="8">
        <f t="shared" si="7"/>
        <v>1</v>
      </c>
    </row>
    <row r="54" spans="1:21">
      <c r="A54" s="2">
        <v>49</v>
      </c>
      <c r="B54" s="5">
        <f>IF(Data!H53="","",IF(Data!B53=Data!H53,1,0))</f>
        <v>1</v>
      </c>
      <c r="C54" s="6">
        <f>IF(Data!H53="","",IF(Data!C53=Data!H53,1,0))</f>
        <v>1</v>
      </c>
      <c r="D54" s="8" t="str">
        <f>IF(B54="","",IF(Data!H53="p",IF(Data!B53="f","PF","PP"),IF(Data!H53="f",IF(Data!B53="p","FP","FF"))))</f>
        <v>FF</v>
      </c>
      <c r="E54" s="8" t="str">
        <f>IF(C54="","",IF(Data!H53="p",IF(Data!C53="f","PF","PP"),IF(Data!H53="f",IF(Data!C53="p","FP","FF"))))</f>
        <v>FF</v>
      </c>
      <c r="F54" s="16">
        <f t="shared" si="8"/>
        <v>1</v>
      </c>
      <c r="G54" s="14">
        <f t="shared" si="9"/>
        <v>1</v>
      </c>
      <c r="H54" s="5">
        <f>IF(Data!H53="","",IF(Data!D53=Data!H53,1,0))</f>
        <v>1</v>
      </c>
      <c r="I54" s="8">
        <f>IF(Data!H53="","",IF(Data!E53=Data!H53,1,0))</f>
        <v>1</v>
      </c>
      <c r="J54" s="8" t="str">
        <f>IF(H54="","",IF(Data!H53="p",IF(Data!D53="f","PF","PP"),IF(Data!H53="f",IF(Data!D53="p","FP","FF"))))</f>
        <v>FF</v>
      </c>
      <c r="K54" s="8" t="str">
        <f>IF(I54="","",IF(Data!H53="p",IF(Data!E53="f","PF","PP"),IF(Data!H53="f",IF(Data!E53="p","FP","FF"))))</f>
        <v>FF</v>
      </c>
      <c r="L54" s="16">
        <f t="shared" si="10"/>
        <v>1</v>
      </c>
      <c r="M54" s="7">
        <f t="shared" si="11"/>
        <v>1</v>
      </c>
      <c r="N54" s="5">
        <f>IF(Data!H53="","",IF(Data!F53=Data!H53,1,0))</f>
        <v>1</v>
      </c>
      <c r="O54" s="8">
        <f>IF(Data!H53="","",IF(Data!G53=Data!H53,1,0))</f>
        <v>1</v>
      </c>
      <c r="P54" s="8" t="str">
        <f>IF(N54="","",IF(Data!H53="p",IF(Data!F53="f","PF","PP"),IF(Data!H53="f",IF(Data!F53="p","FP","FF"))))</f>
        <v>FF</v>
      </c>
      <c r="Q54" s="8" t="str">
        <f>IF(O54="","",IF(Data!H53="p",IF(Data!G53="f","PF","PP"),IF(Data!H53="f",IF(Data!G53="p","FP","FF"))))</f>
        <v>FF</v>
      </c>
      <c r="R54" s="16">
        <f t="shared" si="12"/>
        <v>1</v>
      </c>
      <c r="S54" s="6">
        <f t="shared" si="13"/>
        <v>1</v>
      </c>
      <c r="T54" s="8">
        <f t="shared" si="6"/>
        <v>1</v>
      </c>
      <c r="U54" s="8">
        <f t="shared" si="7"/>
        <v>1</v>
      </c>
    </row>
    <row r="55" spans="1:21">
      <c r="A55" s="2">
        <v>50</v>
      </c>
      <c r="B55" s="5">
        <f>IF(Data!H54="","",IF(Data!B54=Data!H54,1,0))</f>
        <v>1</v>
      </c>
      <c r="C55" s="6">
        <f>IF(Data!H54="","",IF(Data!C54=Data!H54,1,0))</f>
        <v>1</v>
      </c>
      <c r="D55" s="8" t="str">
        <f>IF(B55="","",IF(Data!H54="p",IF(Data!B54="f","PF","PP"),IF(Data!H54="f",IF(Data!B54="p","FP","FF"))))</f>
        <v>PP</v>
      </c>
      <c r="E55" s="8" t="str">
        <f>IF(C55="","",IF(Data!H54="p",IF(Data!C54="f","PF","PP"),IF(Data!H54="f",IF(Data!C54="p","FP","FF"))))</f>
        <v>PP</v>
      </c>
      <c r="F55" s="16">
        <f t="shared" si="8"/>
        <v>1</v>
      </c>
      <c r="G55" s="14">
        <f t="shared" si="9"/>
        <v>1</v>
      </c>
      <c r="H55" s="5">
        <f>IF(Data!H54="","",IF(Data!D54=Data!H54,1,0))</f>
        <v>1</v>
      </c>
      <c r="I55" s="8">
        <f>IF(Data!H54="","",IF(Data!E54=Data!H54,1,0))</f>
        <v>1</v>
      </c>
      <c r="J55" s="8" t="str">
        <f>IF(H55="","",IF(Data!H54="p",IF(Data!D54="f","PF","PP"),IF(Data!H54="f",IF(Data!D54="p","FP","FF"))))</f>
        <v>PP</v>
      </c>
      <c r="K55" s="8" t="str">
        <f>IF(I55="","",IF(Data!H54="p",IF(Data!E54="f","PF","PP"),IF(Data!H54="f",IF(Data!E54="p","FP","FF"))))</f>
        <v>PP</v>
      </c>
      <c r="L55" s="16">
        <f t="shared" si="10"/>
        <v>1</v>
      </c>
      <c r="M55" s="7">
        <f t="shared" si="11"/>
        <v>1</v>
      </c>
      <c r="N55" s="5">
        <f>IF(Data!H54="","",IF(Data!F54=Data!H54,1,0))</f>
        <v>1</v>
      </c>
      <c r="O55" s="8">
        <f>IF(Data!H54="","",IF(Data!G54=Data!H54,1,0))</f>
        <v>1</v>
      </c>
      <c r="P55" s="8" t="str">
        <f>IF(N55="","",IF(Data!H54="p",IF(Data!F54="f","PF","PP"),IF(Data!H54="f",IF(Data!F54="p","FP","FF"))))</f>
        <v>PP</v>
      </c>
      <c r="Q55" s="8" t="str">
        <f>IF(O55="","",IF(Data!H54="p",IF(Data!G54="f","PF","PP"),IF(Data!H54="f",IF(Data!G54="p","FP","FF"))))</f>
        <v>PP</v>
      </c>
      <c r="R55" s="16">
        <f t="shared" si="12"/>
        <v>1</v>
      </c>
      <c r="S55" s="6">
        <f t="shared" si="13"/>
        <v>1</v>
      </c>
      <c r="T55" s="8">
        <f t="shared" si="6"/>
        <v>1</v>
      </c>
      <c r="U55" s="8">
        <f t="shared" si="7"/>
        <v>1</v>
      </c>
    </row>
  </sheetData>
  <mergeCells count="6">
    <mergeCell ref="A4:A5"/>
    <mergeCell ref="A1:T1"/>
    <mergeCell ref="T3:T4"/>
    <mergeCell ref="B3:G3"/>
    <mergeCell ref="H3:M3"/>
    <mergeCell ref="N3:S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BF2A8E-7F08-4B95-B656-03C980727139}"/>
</file>

<file path=customXml/itemProps2.xml><?xml version="1.0" encoding="utf-8"?>
<ds:datastoreItem xmlns:ds="http://schemas.openxmlformats.org/officeDocument/2006/customXml" ds:itemID="{82B6E4CE-B767-4C47-BF0B-A17594FF49E0}"/>
</file>

<file path=customXml/itemProps3.xml><?xml version="1.0" encoding="utf-8"?>
<ds:datastoreItem xmlns:ds="http://schemas.openxmlformats.org/officeDocument/2006/customXml" ds:itemID="{3657CB14-D54D-4DBB-8A60-EA4A9A647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BMGI-T;Craig.Davidson@bmgi.com;(C) BMGI</dc:creator>
  <cp:keywords/>
  <dc:description/>
  <cp:lastModifiedBy>Christina Almblad</cp:lastModifiedBy>
  <cp:revision/>
  <dcterms:created xsi:type="dcterms:W3CDTF">2015-01-07T14:27:03Z</dcterms:created>
  <dcterms:modified xsi:type="dcterms:W3CDTF">2024-03-14T15:48:07Z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  <property fmtid="{D5CDD505-2E9C-101B-9397-08002B2CF9AE}" pid="3" name="Order">
    <vt:r8>683100</vt:r8>
  </property>
  <property fmtid="{D5CDD505-2E9C-101B-9397-08002B2CF9AE}" pid="4" name="ComplianceAssetId">
    <vt:lpwstr/>
  </property>
  <property fmtid="{D5CDD505-2E9C-101B-9397-08002B2CF9AE}" pid="5" name="_SourceUrl">
    <vt:lpwstr/>
  </property>
  <property fmtid="{D5CDD505-2E9C-101B-9397-08002B2CF9AE}" pid="6" name="_SharedFileIndex">
    <vt:lpwstr/>
  </property>
</Properties>
</file>