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"/>
    </mc:Choice>
  </mc:AlternateContent>
  <bookViews>
    <workbookView xWindow="120" yWindow="440" windowWidth="38280" windowHeight="19840" tabRatio="784"/>
  </bookViews>
  <sheets>
    <sheet name="1 Mean" sheetId="1" r:id="rId1"/>
    <sheet name="2 Means" sheetId="2" r:id="rId2"/>
    <sheet name="3+ Means" sheetId="3" r:id="rId3"/>
    <sheet name="1 StdDev" sheetId="4" r:id="rId4"/>
    <sheet name="2 StdDevs" sheetId="5" r:id="rId5"/>
    <sheet name="1 Prop" sheetId="6" r:id="rId6"/>
    <sheet name="2 Props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8" i="1" l="1"/>
  <c r="C7" i="6"/>
  <c r="C6" i="4"/>
  <c r="C8" i="2"/>
  <c r="C7" i="7"/>
  <c r="C6" i="5"/>
  <c r="C8" i="3"/>
</calcChain>
</file>

<file path=xl/sharedStrings.xml><?xml version="1.0" encoding="utf-8"?>
<sst xmlns="http://schemas.openxmlformats.org/spreadsheetml/2006/main" count="114" uniqueCount="45">
  <si>
    <t>One</t>
  </si>
  <si>
    <t>Mean</t>
  </si>
  <si>
    <t>Inputs</t>
  </si>
  <si>
    <t>Comments</t>
  </si>
  <si>
    <t>a</t>
  </si>
  <si>
    <t>Typically .05</t>
  </si>
  <si>
    <t>b</t>
  </si>
  <si>
    <t>Typically .10 or .20</t>
  </si>
  <si>
    <r>
      <t>| m</t>
    </r>
    <r>
      <rPr>
        <b/>
        <vertAlign val="subscript"/>
        <sz val="13.5"/>
        <color indexed="9"/>
        <rFont val="Symbol"/>
        <family val="1"/>
        <charset val="2"/>
      </rPr>
      <t>1</t>
    </r>
    <r>
      <rPr>
        <b/>
        <sz val="13.5"/>
        <color indexed="9"/>
        <rFont val="Symbol"/>
        <family val="1"/>
        <charset val="2"/>
      </rPr>
      <t xml:space="preserve"> - m</t>
    </r>
    <r>
      <rPr>
        <b/>
        <vertAlign val="subscript"/>
        <sz val="13.5"/>
        <color indexed="9"/>
        <rFont val="Symbol"/>
        <family val="1"/>
        <charset val="2"/>
      </rPr>
      <t>0</t>
    </r>
    <r>
      <rPr>
        <b/>
        <sz val="13.5"/>
        <color indexed="9"/>
        <rFont val="Symbol"/>
        <family val="1"/>
        <charset val="2"/>
      </rPr>
      <t xml:space="preserve"> |</t>
    </r>
  </si>
  <si>
    <t>s</t>
  </si>
  <si>
    <t>Can be a best guess</t>
  </si>
  <si>
    <t>1 or 2 Sided</t>
  </si>
  <si>
    <t>Typically 2 sided</t>
  </si>
  <si>
    <t>N</t>
  </si>
  <si>
    <t>Take a random sample</t>
  </si>
  <si>
    <t xml:space="preserve">Two </t>
  </si>
  <si>
    <t>Means</t>
  </si>
  <si>
    <r>
      <t>| m</t>
    </r>
    <r>
      <rPr>
        <b/>
        <vertAlign val="subscript"/>
        <sz val="13.5"/>
        <color indexed="9"/>
        <rFont val="Symbol"/>
        <family val="1"/>
        <charset val="2"/>
      </rPr>
      <t>2</t>
    </r>
    <r>
      <rPr>
        <b/>
        <sz val="13.5"/>
        <color indexed="9"/>
        <rFont val="Symbol"/>
        <family val="1"/>
        <charset val="2"/>
      </rPr>
      <t xml:space="preserve"> - m</t>
    </r>
    <r>
      <rPr>
        <b/>
        <vertAlign val="subscript"/>
        <sz val="13.5"/>
        <color indexed="9"/>
        <rFont val="Symbol"/>
        <family val="1"/>
        <charset val="2"/>
      </rPr>
      <t>1</t>
    </r>
    <r>
      <rPr>
        <b/>
        <sz val="13.5"/>
        <color indexed="9"/>
        <rFont val="Symbol"/>
        <family val="1"/>
        <charset val="2"/>
      </rPr>
      <t xml:space="preserve"> |</t>
    </r>
  </si>
  <si>
    <t>Difference to be detected</t>
  </si>
  <si>
    <t>Sample N from each population</t>
  </si>
  <si>
    <t>Several</t>
  </si>
  <si>
    <t>K</t>
  </si>
  <si>
    <t>N.5</t>
  </si>
  <si>
    <t>N.6</t>
  </si>
  <si>
    <t>N.75</t>
  </si>
  <si>
    <t>N1.0</t>
  </si>
  <si>
    <t>N1.5</t>
  </si>
  <si>
    <r>
      <t>| m</t>
    </r>
    <r>
      <rPr>
        <b/>
        <vertAlign val="subscript"/>
        <sz val="13.5"/>
        <color indexed="9"/>
        <rFont val="Arial"/>
        <family val="2"/>
      </rPr>
      <t>max</t>
    </r>
    <r>
      <rPr>
        <b/>
        <sz val="13.5"/>
        <color indexed="9"/>
        <rFont val="Symbol"/>
        <family val="1"/>
        <charset val="2"/>
      </rPr>
      <t xml:space="preserve"> </t>
    </r>
    <r>
      <rPr>
        <b/>
        <sz val="10"/>
        <color indexed="9"/>
        <rFont val="Symbol"/>
        <family val="1"/>
        <charset val="2"/>
      </rPr>
      <t>-</t>
    </r>
    <r>
      <rPr>
        <b/>
        <sz val="13.5"/>
        <color indexed="9"/>
        <rFont val="Symbol"/>
        <family val="1"/>
        <charset val="2"/>
      </rPr>
      <t xml:space="preserve"> m</t>
    </r>
    <r>
      <rPr>
        <b/>
        <vertAlign val="subscript"/>
        <sz val="13.5"/>
        <color indexed="9"/>
        <rFont val="Arial"/>
        <family val="2"/>
      </rPr>
      <t xml:space="preserve">min </t>
    </r>
    <r>
      <rPr>
        <b/>
        <sz val="13.5"/>
        <color indexed="9"/>
        <rFont val="Symbol"/>
        <family val="1"/>
        <charset val="2"/>
      </rPr>
      <t>|</t>
    </r>
  </si>
  <si>
    <t>Max difference of two means</t>
  </si>
  <si>
    <t>3 or more means to test</t>
  </si>
  <si>
    <t>Std Dev</t>
  </si>
  <si>
    <r>
      <t>s</t>
    </r>
    <r>
      <rPr>
        <b/>
        <vertAlign val="subscript"/>
        <sz val="13.5"/>
        <color indexed="9"/>
        <rFont val="Symbol"/>
        <family val="1"/>
        <charset val="2"/>
      </rPr>
      <t xml:space="preserve">1 </t>
    </r>
    <r>
      <rPr>
        <b/>
        <sz val="13.5"/>
        <color indexed="9"/>
        <rFont val="Symbol"/>
        <family val="1"/>
        <charset val="2"/>
      </rPr>
      <t xml:space="preserve"> / s</t>
    </r>
    <r>
      <rPr>
        <b/>
        <vertAlign val="subscript"/>
        <sz val="13.5"/>
        <color indexed="9"/>
        <rFont val="Symbol"/>
        <family val="1"/>
        <charset val="2"/>
      </rPr>
      <t>0</t>
    </r>
    <r>
      <rPr>
        <b/>
        <sz val="13.5"/>
        <color indexed="9"/>
        <rFont val="Symbol"/>
        <family val="1"/>
        <charset val="2"/>
      </rPr>
      <t xml:space="preserve">  </t>
    </r>
  </si>
  <si>
    <t>Must be &gt; 1</t>
  </si>
  <si>
    <t>Two</t>
  </si>
  <si>
    <r>
      <t>s</t>
    </r>
    <r>
      <rPr>
        <b/>
        <vertAlign val="subscript"/>
        <sz val="13.5"/>
        <color indexed="9"/>
        <rFont val="Symbol"/>
        <family val="1"/>
        <charset val="2"/>
      </rPr>
      <t>2</t>
    </r>
    <r>
      <rPr>
        <b/>
        <sz val="13.5"/>
        <color indexed="9"/>
        <rFont val="Symbol"/>
        <family val="1"/>
        <charset val="2"/>
      </rPr>
      <t xml:space="preserve">  / s</t>
    </r>
    <r>
      <rPr>
        <b/>
        <vertAlign val="subscript"/>
        <sz val="13.5"/>
        <color indexed="9"/>
        <rFont val="Symbol"/>
        <family val="1"/>
        <charset val="2"/>
      </rPr>
      <t>1</t>
    </r>
    <r>
      <rPr>
        <b/>
        <sz val="13.5"/>
        <color indexed="9"/>
        <rFont val="Symbol"/>
        <family val="1"/>
        <charset val="2"/>
      </rPr>
      <t xml:space="preserve">  </t>
    </r>
  </si>
  <si>
    <t>Prop</t>
  </si>
  <si>
    <t>Props</t>
  </si>
  <si>
    <t>Assumes the alternate hypothesis is one sided.</t>
  </si>
  <si>
    <t>© Lean Methods Group. You may freely modify, distribute and/or reproduce this only if Lean Methods Group's logo is not altered or removed.</t>
  </si>
  <si>
    <r>
      <t xml:space="preserve">Difference from target mean, </t>
    </r>
    <r>
      <rPr>
        <sz val="8.5"/>
        <color indexed="9"/>
        <rFont val="Calibri"/>
        <scheme val="minor"/>
      </rPr>
      <t>m</t>
    </r>
    <r>
      <rPr>
        <vertAlign val="subscript"/>
        <sz val="7"/>
        <color indexed="9"/>
        <rFont val="Calibri"/>
        <scheme val="minor"/>
      </rPr>
      <t>0</t>
    </r>
  </si>
  <si>
    <r>
      <t>0 &lt; p</t>
    </r>
    <r>
      <rPr>
        <vertAlign val="subscript"/>
        <sz val="7"/>
        <color indexed="9"/>
        <rFont val="Calibri"/>
        <scheme val="minor"/>
      </rPr>
      <t>0</t>
    </r>
    <r>
      <rPr>
        <sz val="7"/>
        <color indexed="9"/>
        <rFont val="Calibri"/>
        <scheme val="minor"/>
      </rPr>
      <t xml:space="preserve"> &lt; p</t>
    </r>
    <r>
      <rPr>
        <vertAlign val="subscript"/>
        <sz val="7"/>
        <color indexed="9"/>
        <rFont val="Calibri"/>
        <scheme val="minor"/>
      </rPr>
      <t>1</t>
    </r>
    <r>
      <rPr>
        <sz val="7"/>
        <color indexed="9"/>
        <rFont val="Calibri"/>
        <scheme val="minor"/>
      </rPr>
      <t xml:space="preserve"> &lt; 1</t>
    </r>
  </si>
  <si>
    <r>
      <t>p</t>
    </r>
    <r>
      <rPr>
        <b/>
        <vertAlign val="subscript"/>
        <sz val="12"/>
        <color indexed="9"/>
        <rFont val="Calibri"/>
        <scheme val="minor"/>
      </rPr>
      <t>1</t>
    </r>
  </si>
  <si>
    <r>
      <t>p</t>
    </r>
    <r>
      <rPr>
        <b/>
        <vertAlign val="subscript"/>
        <sz val="12"/>
        <color indexed="9"/>
        <rFont val="Calibri"/>
        <scheme val="minor"/>
      </rPr>
      <t>0</t>
    </r>
  </si>
  <si>
    <r>
      <t>0 &lt; p</t>
    </r>
    <r>
      <rPr>
        <vertAlign val="subscript"/>
        <sz val="7"/>
        <color indexed="9"/>
        <rFont val="Calibri"/>
        <scheme val="minor"/>
      </rPr>
      <t>1</t>
    </r>
    <r>
      <rPr>
        <sz val="7"/>
        <color indexed="9"/>
        <rFont val="Calibri"/>
        <scheme val="minor"/>
      </rPr>
      <t xml:space="preserve"> &lt; p</t>
    </r>
    <r>
      <rPr>
        <vertAlign val="subscript"/>
        <sz val="7"/>
        <color indexed="9"/>
        <rFont val="Calibri"/>
        <scheme val="minor"/>
      </rPr>
      <t>2</t>
    </r>
    <r>
      <rPr>
        <sz val="7"/>
        <color indexed="9"/>
        <rFont val="Calibri"/>
        <scheme val="minor"/>
      </rPr>
      <t xml:space="preserve"> &lt; 1</t>
    </r>
  </si>
  <si>
    <r>
      <t>p</t>
    </r>
    <r>
      <rPr>
        <b/>
        <vertAlign val="subscript"/>
        <sz val="12"/>
        <color indexed="9"/>
        <rFont val="Calibri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</si>
</sst>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3.5"/>
      <color indexed="9"/>
      <name val="Symbol"/>
      <family val="1"/>
      <charset val="2"/>
    </font>
    <font>
      <b/>
      <vertAlign val="subscript"/>
      <sz val="13.5"/>
      <color indexed="9"/>
      <name val="Symbol"/>
      <family val="1"/>
      <charset val="2"/>
    </font>
    <font>
      <b/>
      <sz val="13.5"/>
      <color indexed="9"/>
      <name val="Symbol"/>
      <family val="1"/>
      <charset val="2"/>
    </font>
    <font>
      <b/>
      <vertAlign val="subscript"/>
      <sz val="13.5"/>
      <color indexed="9"/>
      <name val="Symbol"/>
      <family val="1"/>
      <charset val="2"/>
    </font>
    <font>
      <b/>
      <vertAlign val="subscript"/>
      <sz val="13.5"/>
      <color indexed="9"/>
      <name val="Arial"/>
      <family val="2"/>
    </font>
    <font>
      <b/>
      <sz val="10"/>
      <color indexed="9"/>
      <name val="Symbol"/>
      <family val="1"/>
      <charset val="2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indexed="9"/>
      <name val="Calibri"/>
      <scheme val="minor"/>
    </font>
    <font>
      <sz val="8"/>
      <color indexed="9"/>
      <name val="Calibri"/>
      <scheme val="minor"/>
    </font>
    <font>
      <b/>
      <sz val="12"/>
      <name val="Calibri"/>
      <scheme val="minor"/>
    </font>
    <font>
      <sz val="7"/>
      <color indexed="9"/>
      <name val="Calibri"/>
      <scheme val="minor"/>
    </font>
    <font>
      <sz val="8.5"/>
      <color indexed="9"/>
      <name val="Calibri"/>
      <scheme val="minor"/>
    </font>
    <font>
      <vertAlign val="subscript"/>
      <sz val="7"/>
      <color indexed="9"/>
      <name val="Calibri"/>
      <scheme val="minor"/>
    </font>
    <font>
      <b/>
      <sz val="12"/>
      <color indexed="8"/>
      <name val="Calibri"/>
      <scheme val="minor"/>
    </font>
    <font>
      <sz val="10"/>
      <color indexed="9"/>
      <name val="Calibri"/>
      <scheme val="minor"/>
    </font>
    <font>
      <sz val="8"/>
      <color rgb="FF000000"/>
      <name val="Calibri"/>
      <scheme val="minor"/>
    </font>
    <font>
      <b/>
      <vertAlign val="subscript"/>
      <sz val="12"/>
      <color indexed="9"/>
      <name val="Calibri"/>
      <scheme val="minor"/>
    </font>
    <font>
      <sz val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/>
    <xf numFmtId="0" fontId="12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2" fontId="14" fillId="3" borderId="6" xfId="0" applyNumberFormat="1" applyFont="1" applyFill="1" applyBorder="1" applyAlignment="1">
      <alignment horizontal="left"/>
    </xf>
    <xf numFmtId="0" fontId="13" fillId="5" borderId="0" xfId="0" applyNumberFormat="1" applyFont="1" applyFill="1" applyBorder="1" applyAlignment="1" applyProtection="1">
      <alignment horizontal="center"/>
      <protection locked="0"/>
    </xf>
    <xf numFmtId="49" fontId="14" fillId="3" borderId="6" xfId="0" applyNumberFormat="1" applyFont="1" applyFill="1" applyBorder="1" applyAlignment="1">
      <alignment horizontal="left"/>
    </xf>
    <xf numFmtId="0" fontId="14" fillId="3" borderId="6" xfId="0" applyNumberFormat="1" applyFont="1" applyFill="1" applyBorder="1" applyAlignment="1">
      <alignment horizontal="left"/>
    </xf>
    <xf numFmtId="1" fontId="13" fillId="5" borderId="0" xfId="0" applyNumberFormat="1" applyFont="1" applyFill="1" applyBorder="1" applyAlignment="1" applyProtection="1">
      <alignment horizontal="center"/>
      <protection locked="0"/>
    </xf>
    <xf numFmtId="1" fontId="14" fillId="3" borderId="6" xfId="0" applyNumberFormat="1" applyFont="1" applyFill="1" applyBorder="1" applyAlignment="1">
      <alignment horizontal="left"/>
    </xf>
    <xf numFmtId="1" fontId="17" fillId="2" borderId="8" xfId="0" applyNumberFormat="1" applyFont="1" applyFill="1" applyBorder="1" applyAlignment="1" applyProtection="1">
      <alignment horizontal="center"/>
      <protection hidden="1"/>
    </xf>
    <xf numFmtId="1" fontId="14" fillId="3" borderId="7" xfId="0" applyNumberFormat="1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left" wrapText="1"/>
    </xf>
    <xf numFmtId="1" fontId="13" fillId="2" borderId="8" xfId="0" applyNumberFormat="1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4" xfId="0" applyFont="1" applyFill="1" applyBorder="1"/>
    <xf numFmtId="0" fontId="13" fillId="5" borderId="0" xfId="0" applyFont="1" applyFill="1" applyBorder="1" applyAlignment="1" applyProtection="1">
      <alignment horizontal="center"/>
      <protection locked="0"/>
    </xf>
    <xf numFmtId="0" fontId="14" fillId="3" borderId="6" xfId="0" applyFont="1" applyFill="1" applyBorder="1"/>
    <xf numFmtId="0" fontId="14" fillId="3" borderId="7" xfId="0" applyFont="1" applyFill="1" applyBorder="1"/>
    <xf numFmtId="0" fontId="19" fillId="0" borderId="0" xfId="0" applyFont="1" applyFill="1"/>
    <xf numFmtId="0" fontId="11" fillId="3" borderId="2" xfId="0" applyFont="1" applyFill="1" applyBorder="1" applyAlignment="1">
      <alignment horizontal="center"/>
    </xf>
    <xf numFmtId="0" fontId="21" fillId="0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3079100993"/>
          <c:y val="0.149100631378111"/>
          <c:w val="0.638783665280211"/>
          <c:h val="0.616968129840461"/>
        </c:manualLayout>
      </c:layout>
      <c:lineChart>
        <c:grouping val="standard"/>
        <c:varyColors val="0"/>
        <c:ser>
          <c:idx val="0"/>
          <c:order val="0"/>
          <c:tx>
            <c:strRef>
              <c:f>'3+ Means'!$S$2</c:f>
              <c:strCache>
                <c:ptCount val="1"/>
                <c:pt idx="0">
                  <c:v>N.5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'3+ Means'!$R$5:$R$10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</c:numCache>
            </c:numRef>
          </c:cat>
          <c:val>
            <c:numRef>
              <c:f>'3+ Means'!$S$5:$S$10</c:f>
              <c:numCache>
                <c:formatCode>General</c:formatCode>
                <c:ptCount val="6"/>
                <c:pt idx="0">
                  <c:v>108.0</c:v>
                </c:pt>
                <c:pt idx="1">
                  <c:v>122.0</c:v>
                </c:pt>
                <c:pt idx="2">
                  <c:v>130.0</c:v>
                </c:pt>
                <c:pt idx="3">
                  <c:v>139.0</c:v>
                </c:pt>
                <c:pt idx="4">
                  <c:v>149.0</c:v>
                </c:pt>
                <c:pt idx="5">
                  <c:v>157.0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'3+ Means'!$T$2</c:f>
              <c:strCache>
                <c:ptCount val="1"/>
                <c:pt idx="0">
                  <c:v>N.6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'3+ Means'!$R$5:$R$10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</c:numCache>
            </c:numRef>
          </c:cat>
          <c:val>
            <c:numRef>
              <c:f>'3+ Means'!$T$5:$T$10</c:f>
              <c:numCache>
                <c:formatCode>General</c:formatCode>
                <c:ptCount val="6"/>
                <c:pt idx="0">
                  <c:v>75.0</c:v>
                </c:pt>
                <c:pt idx="1">
                  <c:v>85.0</c:v>
                </c:pt>
                <c:pt idx="2">
                  <c:v>92.0</c:v>
                </c:pt>
                <c:pt idx="3">
                  <c:v>98.0</c:v>
                </c:pt>
                <c:pt idx="4">
                  <c:v>106.0</c:v>
                </c:pt>
                <c:pt idx="5">
                  <c:v>111.0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'3+ Means'!$U$2</c:f>
              <c:strCache>
                <c:ptCount val="1"/>
                <c:pt idx="0">
                  <c:v>N.75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'3+ Means'!$R$5:$R$10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</c:numCache>
            </c:numRef>
          </c:cat>
          <c:val>
            <c:numRef>
              <c:f>'3+ Means'!$U$5:$U$10</c:f>
              <c:numCache>
                <c:formatCode>General</c:formatCode>
                <c:ptCount val="6"/>
                <c:pt idx="0">
                  <c:v>48.0</c:v>
                </c:pt>
                <c:pt idx="1">
                  <c:v>56.0</c:v>
                </c:pt>
                <c:pt idx="2">
                  <c:v>60.0</c:v>
                </c:pt>
                <c:pt idx="3">
                  <c:v>65.0</c:v>
                </c:pt>
                <c:pt idx="4">
                  <c:v>70.0</c:v>
                </c:pt>
                <c:pt idx="5">
                  <c:v>74.0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'3+ Means'!$V$2</c:f>
              <c:strCache>
                <c:ptCount val="1"/>
                <c:pt idx="0">
                  <c:v>N1.0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'3+ Means'!$R$5:$R$10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</c:numCache>
            </c:numRef>
          </c:cat>
          <c:val>
            <c:numRef>
              <c:f>'3+ Means'!$V$5:$V$10</c:f>
              <c:numCache>
                <c:formatCode>General</c:formatCode>
                <c:ptCount val="6"/>
                <c:pt idx="0">
                  <c:v>27.0</c:v>
                </c:pt>
                <c:pt idx="1">
                  <c:v>33.0</c:v>
                </c:pt>
                <c:pt idx="2">
                  <c:v>36.0</c:v>
                </c:pt>
                <c:pt idx="3">
                  <c:v>39.0</c:v>
                </c:pt>
                <c:pt idx="4">
                  <c:v>42.0</c:v>
                </c:pt>
                <c:pt idx="5">
                  <c:v>45.0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'3+ Means'!$W$2</c:f>
              <c:strCache>
                <c:ptCount val="1"/>
                <c:pt idx="0">
                  <c:v>N1.5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'3+ Means'!$R$5:$R$10</c:f>
              <c:numCache>
                <c:formatCode>General</c:formatCode>
                <c:ptCount val="6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</c:numCache>
            </c:numRef>
          </c:cat>
          <c:val>
            <c:numRef>
              <c:f>'3+ Means'!$W$5:$W$10</c:f>
              <c:numCache>
                <c:formatCode>General</c:formatCode>
                <c:ptCount val="6"/>
                <c:pt idx="0">
                  <c:v>12.0</c:v>
                </c:pt>
                <c:pt idx="1">
                  <c:v>16.0</c:v>
                </c:pt>
                <c:pt idx="2">
                  <c:v>18.0</c:v>
                </c:pt>
                <c:pt idx="3">
                  <c:v>20.0</c:v>
                </c:pt>
                <c:pt idx="4">
                  <c:v>23.0</c:v>
                </c:pt>
                <c:pt idx="5">
                  <c:v>25.0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58656"/>
        <c:axId val="547826320"/>
      </c:lineChart>
      <c:catAx>
        <c:axId val="5481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2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7826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58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72474996257"/>
          <c:y val="0.220007497407189"/>
          <c:w val="0.137619045663585"/>
          <c:h val="0.480016357979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11</xdr:row>
      <xdr:rowOff>156792</xdr:rowOff>
    </xdr:from>
    <xdr:to>
      <xdr:col>0</xdr:col>
      <xdr:colOff>641351</xdr:colOff>
      <xdr:row>13</xdr:row>
      <xdr:rowOff>8308</xdr:rowOff>
    </xdr:to>
    <xdr:pic>
      <xdr:nvPicPr>
        <xdr:cNvPr id="307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2430092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11</xdr:row>
      <xdr:rowOff>158750</xdr:rowOff>
    </xdr:from>
    <xdr:to>
      <xdr:col>0</xdr:col>
      <xdr:colOff>622302</xdr:colOff>
      <xdr:row>13</xdr:row>
      <xdr:rowOff>10266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245745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330200</xdr:colOff>
      <xdr:row>1</xdr:row>
      <xdr:rowOff>12700</xdr:rowOff>
    </xdr:from>
    <xdr:to>
      <xdr:col>29</xdr:col>
      <xdr:colOff>444500</xdr:colOff>
      <xdr:row>10</xdr:row>
      <xdr:rowOff>12700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120650</xdr:colOff>
      <xdr:row>12</xdr:row>
      <xdr:rowOff>0</xdr:rowOff>
    </xdr:from>
    <xdr:to>
      <xdr:col>0</xdr:col>
      <xdr:colOff>552452</xdr:colOff>
      <xdr:row>13</xdr:row>
      <xdr:rowOff>16616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650" y="245110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10</xdr:row>
      <xdr:rowOff>0</xdr:rowOff>
    </xdr:from>
    <xdr:to>
      <xdr:col>0</xdr:col>
      <xdr:colOff>660402</xdr:colOff>
      <xdr:row>11</xdr:row>
      <xdr:rowOff>16616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99390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10</xdr:row>
      <xdr:rowOff>0</xdr:rowOff>
    </xdr:from>
    <xdr:to>
      <xdr:col>0</xdr:col>
      <xdr:colOff>622302</xdr:colOff>
      <xdr:row>11</xdr:row>
      <xdr:rowOff>16616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99390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11</xdr:row>
      <xdr:rowOff>0</xdr:rowOff>
    </xdr:from>
    <xdr:to>
      <xdr:col>0</xdr:col>
      <xdr:colOff>654052</xdr:colOff>
      <xdr:row>12</xdr:row>
      <xdr:rowOff>16616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250" y="220980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11</xdr:row>
      <xdr:rowOff>0</xdr:rowOff>
    </xdr:from>
    <xdr:to>
      <xdr:col>0</xdr:col>
      <xdr:colOff>546102</xdr:colOff>
      <xdr:row>12</xdr:row>
      <xdr:rowOff>16616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2209800"/>
          <a:ext cx="431802" cy="181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RowColHeaders="0" tabSelected="1" zoomScale="200" zoomScaleNormal="200" zoomScalePageLayoutView="200" workbookViewId="0"/>
  </sheetViews>
  <sheetFormatPr baseColWidth="10" defaultColWidth="8.83203125" defaultRowHeight="13" x14ac:dyDescent="0.15"/>
  <cols>
    <col min="2" max="2" width="12.6640625" customWidth="1"/>
    <col min="4" max="4" width="20.6640625" customWidth="1"/>
    <col min="6" max="6" width="12.6640625" customWidth="1"/>
    <col min="8" max="8" width="19.83203125" customWidth="1"/>
  </cols>
  <sheetData>
    <row r="1" spans="1:17" ht="16" x14ac:dyDescent="0.2">
      <c r="A1" s="3"/>
      <c r="B1" s="11" t="s">
        <v>0</v>
      </c>
      <c r="C1" s="12"/>
      <c r="D1" s="13"/>
      <c r="E1" s="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" thickBot="1" x14ac:dyDescent="0.25">
      <c r="A2" s="3"/>
      <c r="B2" s="14" t="s">
        <v>1</v>
      </c>
      <c r="C2" s="15" t="s">
        <v>2</v>
      </c>
      <c r="D2" s="16" t="s">
        <v>3</v>
      </c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x14ac:dyDescent="0.2">
      <c r="A3" s="3"/>
      <c r="B3" s="2" t="s">
        <v>4</v>
      </c>
      <c r="C3" s="17">
        <v>0.05</v>
      </c>
      <c r="D3" s="18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x14ac:dyDescent="0.2">
      <c r="A4" s="3"/>
      <c r="B4" s="2" t="s">
        <v>6</v>
      </c>
      <c r="C4" s="17">
        <v>0.1</v>
      </c>
      <c r="D4" s="18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0" x14ac:dyDescent="0.25">
      <c r="A5" s="3"/>
      <c r="B5" s="2" t="s">
        <v>8</v>
      </c>
      <c r="C5" s="19">
        <v>1</v>
      </c>
      <c r="D5" s="20" t="s">
        <v>39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">
      <c r="A6" s="3"/>
      <c r="B6" s="2" t="s">
        <v>9</v>
      </c>
      <c r="C6" s="19">
        <v>2</v>
      </c>
      <c r="D6" s="21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3"/>
      <c r="B7" s="26" t="s">
        <v>11</v>
      </c>
      <c r="C7" s="22">
        <v>1</v>
      </c>
      <c r="D7" s="23" t="s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7" thickBot="1" x14ac:dyDescent="0.25">
      <c r="A8" s="3"/>
      <c r="B8" s="27" t="s">
        <v>13</v>
      </c>
      <c r="C8" s="24">
        <f>(( (NORMSINV(1-(C3/C7)) + -NORMSINV(C4) ) / (C5/C6))^2) + 2</f>
        <v>36.255389402671895</v>
      </c>
      <c r="D8" s="25" t="s">
        <v>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15">
      <c r="A11" s="3"/>
      <c r="B11" s="3"/>
      <c r="C11" s="3"/>
      <c r="D11" s="3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15">
      <c r="A13" s="3"/>
      <c r="B13" s="42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RowColHeaders="0" zoomScale="200" workbookViewId="0"/>
  </sheetViews>
  <sheetFormatPr baseColWidth="10" defaultColWidth="8.83203125" defaultRowHeight="13" x14ac:dyDescent="0.15"/>
  <cols>
    <col min="2" max="2" width="12.6640625" customWidth="1"/>
    <col min="3" max="3" width="8.1640625" customWidth="1"/>
    <col min="4" max="4" width="19.5" customWidth="1"/>
  </cols>
  <sheetData>
    <row r="1" spans="1:9" ht="16" x14ac:dyDescent="0.2">
      <c r="A1" s="3"/>
      <c r="B1" s="11" t="s">
        <v>15</v>
      </c>
      <c r="C1" s="12"/>
      <c r="D1" s="13"/>
      <c r="E1" s="3"/>
      <c r="F1" s="3"/>
      <c r="G1" s="3"/>
      <c r="H1" s="3"/>
      <c r="I1" s="3"/>
    </row>
    <row r="2" spans="1:9" ht="16" x14ac:dyDescent="0.2">
      <c r="A2" s="3"/>
      <c r="B2" s="28" t="s">
        <v>16</v>
      </c>
      <c r="C2" s="29" t="s">
        <v>2</v>
      </c>
      <c r="D2" s="30" t="s">
        <v>3</v>
      </c>
      <c r="E2" s="3"/>
      <c r="F2" s="3"/>
      <c r="G2" s="3"/>
      <c r="H2" s="3"/>
      <c r="I2" s="3"/>
    </row>
    <row r="3" spans="1:9" ht="18" x14ac:dyDescent="0.2">
      <c r="A3" s="3"/>
      <c r="B3" s="1" t="s">
        <v>4</v>
      </c>
      <c r="C3" s="17">
        <v>0.05</v>
      </c>
      <c r="D3" s="18" t="s">
        <v>5</v>
      </c>
      <c r="E3" s="3"/>
      <c r="F3" s="3"/>
      <c r="G3" s="3"/>
      <c r="H3" s="3"/>
      <c r="I3" s="3"/>
    </row>
    <row r="4" spans="1:9" ht="18" x14ac:dyDescent="0.2">
      <c r="A4" s="3"/>
      <c r="B4" s="1" t="s">
        <v>6</v>
      </c>
      <c r="C4" s="17">
        <v>0.05</v>
      </c>
      <c r="D4" s="18" t="s">
        <v>7</v>
      </c>
      <c r="E4" s="3"/>
      <c r="F4" s="3"/>
      <c r="G4" s="3"/>
      <c r="H4" s="3"/>
      <c r="I4" s="3"/>
    </row>
    <row r="5" spans="1:9" ht="20" x14ac:dyDescent="0.25">
      <c r="A5" s="3"/>
      <c r="B5" s="1" t="s">
        <v>17</v>
      </c>
      <c r="C5" s="19">
        <v>0.5</v>
      </c>
      <c r="D5" s="31" t="s">
        <v>18</v>
      </c>
      <c r="E5" s="3"/>
      <c r="F5" s="3"/>
      <c r="G5" s="3"/>
      <c r="H5" s="3"/>
      <c r="I5" s="3"/>
    </row>
    <row r="6" spans="1:9" ht="18" x14ac:dyDescent="0.2">
      <c r="A6" s="3"/>
      <c r="B6" s="1" t="s">
        <v>9</v>
      </c>
      <c r="C6" s="19">
        <v>0.25</v>
      </c>
      <c r="D6" s="21" t="s">
        <v>10</v>
      </c>
      <c r="E6" s="3"/>
      <c r="F6" s="3"/>
      <c r="G6" s="3"/>
      <c r="H6" s="3"/>
      <c r="I6" s="3"/>
    </row>
    <row r="7" spans="1:9" ht="16" x14ac:dyDescent="0.2">
      <c r="A7" s="3"/>
      <c r="B7" s="26" t="s">
        <v>11</v>
      </c>
      <c r="C7" s="22">
        <v>2</v>
      </c>
      <c r="D7" s="23" t="s">
        <v>12</v>
      </c>
      <c r="E7" s="3"/>
      <c r="F7" s="3"/>
      <c r="G7" s="3"/>
      <c r="H7" s="3"/>
      <c r="I7" s="3"/>
    </row>
    <row r="8" spans="1:9" ht="17" thickBot="1" x14ac:dyDescent="0.25">
      <c r="A8" s="3"/>
      <c r="B8" s="33" t="s">
        <v>13</v>
      </c>
      <c r="C8" s="32">
        <f>2*(( (NORMSINV(1-(C3/C7)) + - NORMSINV(C4) ) / (C5/C6))^2) + 1</f>
        <v>7.4973550060597365</v>
      </c>
      <c r="D8" s="25" t="s">
        <v>19</v>
      </c>
      <c r="E8" s="3"/>
      <c r="F8" s="3"/>
      <c r="G8" s="3"/>
      <c r="H8" s="3"/>
      <c r="I8" s="3"/>
    </row>
    <row r="9" spans="1:9" ht="16" x14ac:dyDescent="0.2">
      <c r="A9" s="3"/>
      <c r="B9" s="3"/>
      <c r="C9" s="9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10"/>
      <c r="D10" s="3"/>
      <c r="E10" s="3"/>
      <c r="F10" s="3"/>
      <c r="G10" s="3"/>
      <c r="H10" s="3"/>
      <c r="I10" s="3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42" t="s">
        <v>38</v>
      </c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15">
      <c r="A46" s="3"/>
      <c r="B46" s="3"/>
      <c r="C46" s="3"/>
      <c r="D46" s="3"/>
      <c r="E46" s="3"/>
      <c r="F46" s="3"/>
      <c r="G46" s="3"/>
      <c r="H46" s="3"/>
      <c r="I46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RowColHeaders="0" zoomScale="200" workbookViewId="0"/>
  </sheetViews>
  <sheetFormatPr baseColWidth="10" defaultColWidth="8.83203125" defaultRowHeight="13" x14ac:dyDescent="0.15"/>
  <cols>
    <col min="1" max="1" width="7.6640625" customWidth="1"/>
    <col min="2" max="2" width="15.6640625" customWidth="1"/>
    <col min="4" max="4" width="21.5" customWidth="1"/>
    <col min="6" max="6" width="12.6640625" customWidth="1"/>
    <col min="8" max="8" width="19.83203125" customWidth="1"/>
  </cols>
  <sheetData>
    <row r="1" spans="1:24" ht="17" thickBot="1" x14ac:dyDescent="0.25">
      <c r="A1" s="3"/>
      <c r="B1" s="11" t="s">
        <v>20</v>
      </c>
      <c r="C1" s="12"/>
      <c r="D1" s="13"/>
      <c r="E1" s="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4"/>
      <c r="T1" s="4"/>
      <c r="U1" s="4"/>
      <c r="V1" s="4"/>
      <c r="W1" s="4"/>
      <c r="X1" s="4"/>
    </row>
    <row r="2" spans="1:24" ht="17" thickBot="1" x14ac:dyDescent="0.25">
      <c r="A2" s="3"/>
      <c r="B2" s="34" t="s">
        <v>16</v>
      </c>
      <c r="C2" s="35" t="s">
        <v>2</v>
      </c>
      <c r="D2" s="36" t="s">
        <v>3</v>
      </c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5"/>
    </row>
    <row r="3" spans="1:24" ht="18" x14ac:dyDescent="0.2">
      <c r="A3" s="3"/>
      <c r="B3" s="2" t="s">
        <v>4</v>
      </c>
      <c r="C3" s="17">
        <v>0.05</v>
      </c>
      <c r="D3" s="18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>
        <v>1</v>
      </c>
      <c r="S3" s="4">
        <v>44</v>
      </c>
      <c r="T3" s="4">
        <v>31</v>
      </c>
      <c r="U3" s="4">
        <v>21</v>
      </c>
      <c r="V3" s="4">
        <v>13</v>
      </c>
      <c r="W3" s="4">
        <v>7</v>
      </c>
      <c r="X3" s="6"/>
    </row>
    <row r="4" spans="1:24" ht="18" x14ac:dyDescent="0.2">
      <c r="A4" s="3"/>
      <c r="B4" s="2" t="s">
        <v>6</v>
      </c>
      <c r="C4" s="17">
        <v>0.1</v>
      </c>
      <c r="D4" s="18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>
        <v>2</v>
      </c>
      <c r="S4" s="4">
        <v>85</v>
      </c>
      <c r="T4" s="4">
        <v>59</v>
      </c>
      <c r="U4" s="4">
        <v>38</v>
      </c>
      <c r="V4" s="4">
        <v>22</v>
      </c>
      <c r="W4" s="4">
        <v>10</v>
      </c>
      <c r="X4" s="6"/>
    </row>
    <row r="5" spans="1:24" ht="20" x14ac:dyDescent="0.25">
      <c r="A5" s="3"/>
      <c r="B5" s="2" t="s">
        <v>27</v>
      </c>
      <c r="C5" s="19">
        <v>1</v>
      </c>
      <c r="D5" s="20" t="s">
        <v>28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>
        <v>3</v>
      </c>
      <c r="S5" s="4">
        <v>108</v>
      </c>
      <c r="T5" s="4">
        <v>75</v>
      </c>
      <c r="U5" s="4">
        <v>48</v>
      </c>
      <c r="V5" s="4">
        <v>27</v>
      </c>
      <c r="W5" s="4">
        <v>12</v>
      </c>
      <c r="X5" s="6"/>
    </row>
    <row r="6" spans="1:24" ht="18" x14ac:dyDescent="0.2">
      <c r="A6" s="3"/>
      <c r="B6" s="2" t="s">
        <v>9</v>
      </c>
      <c r="C6" s="19">
        <v>1</v>
      </c>
      <c r="D6" s="21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>
        <v>5</v>
      </c>
      <c r="S6" s="4">
        <v>122</v>
      </c>
      <c r="T6" s="4">
        <v>85</v>
      </c>
      <c r="U6" s="4">
        <v>56</v>
      </c>
      <c r="V6" s="4">
        <v>33</v>
      </c>
      <c r="W6" s="4">
        <v>16</v>
      </c>
      <c r="X6" s="6"/>
    </row>
    <row r="7" spans="1:24" ht="16" x14ac:dyDescent="0.2">
      <c r="A7" s="3"/>
      <c r="B7" s="26" t="s">
        <v>16</v>
      </c>
      <c r="C7" s="22">
        <v>10</v>
      </c>
      <c r="D7" s="2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>
        <v>7</v>
      </c>
      <c r="S7" s="4">
        <v>130</v>
      </c>
      <c r="T7" s="4">
        <v>92</v>
      </c>
      <c r="U7" s="4">
        <v>60</v>
      </c>
      <c r="V7" s="4">
        <v>36</v>
      </c>
      <c r="W7" s="4">
        <v>18</v>
      </c>
      <c r="X7" s="6"/>
    </row>
    <row r="8" spans="1:24" ht="17" thickBot="1" x14ac:dyDescent="0.25">
      <c r="A8" s="3"/>
      <c r="B8" s="27" t="s">
        <v>13</v>
      </c>
      <c r="C8" s="24">
        <f>2*(( (NORMSINV(1-(C3/(2*C7)))+ -NORMSINV(C4) )/(C5/C6))^2)+2*SQRT(C7-3)</f>
        <v>38.724562687104019</v>
      </c>
      <c r="D8" s="25" t="s">
        <v>19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>
        <v>10</v>
      </c>
      <c r="S8" s="4">
        <v>139</v>
      </c>
      <c r="T8" s="4">
        <v>98</v>
      </c>
      <c r="U8" s="4">
        <v>65</v>
      </c>
      <c r="V8" s="4">
        <v>39</v>
      </c>
      <c r="W8" s="4">
        <v>20</v>
      </c>
      <c r="X8" s="6"/>
    </row>
    <row r="9" spans="1:24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>
        <v>15</v>
      </c>
      <c r="S9" s="4">
        <v>149</v>
      </c>
      <c r="T9" s="4">
        <v>106</v>
      </c>
      <c r="U9" s="4">
        <v>70</v>
      </c>
      <c r="V9" s="4">
        <v>42</v>
      </c>
      <c r="W9" s="4">
        <v>23</v>
      </c>
      <c r="X9" s="6"/>
    </row>
    <row r="10" spans="1:24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>
        <v>20</v>
      </c>
      <c r="S10" s="4">
        <v>157</v>
      </c>
      <c r="T10" s="4">
        <v>111</v>
      </c>
      <c r="U10" s="4">
        <v>74</v>
      </c>
      <c r="V10" s="4">
        <v>45</v>
      </c>
      <c r="W10" s="4">
        <v>25</v>
      </c>
      <c r="X10" s="6"/>
    </row>
    <row r="11" spans="1:24" x14ac:dyDescent="0.15">
      <c r="A11" s="3"/>
      <c r="B11" s="3"/>
      <c r="C11" s="3"/>
      <c r="D11" s="3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4"/>
      <c r="T11" s="4"/>
      <c r="U11" s="4"/>
      <c r="V11" s="4"/>
      <c r="W11" s="4"/>
      <c r="X11" s="6"/>
    </row>
    <row r="12" spans="1:24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S12" s="4"/>
      <c r="T12" s="4"/>
      <c r="U12" s="4"/>
      <c r="V12" s="4"/>
      <c r="W12" s="4"/>
    </row>
    <row r="13" spans="1:24" x14ac:dyDescent="0.15">
      <c r="A13" s="3"/>
      <c r="B13" s="42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S13" s="4"/>
      <c r="T13" s="4"/>
      <c r="U13" s="4"/>
      <c r="V13" s="4"/>
      <c r="W13" s="4"/>
    </row>
    <row r="14" spans="1:24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4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4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RowColHeaders="0" zoomScale="200" workbookViewId="0"/>
  </sheetViews>
  <sheetFormatPr baseColWidth="10" defaultColWidth="8.83203125" defaultRowHeight="13" x14ac:dyDescent="0.15"/>
  <cols>
    <col min="2" max="2" width="11.6640625" customWidth="1"/>
    <col min="4" max="4" width="14.5" customWidth="1"/>
    <col min="5" max="5" width="11.6640625" customWidth="1"/>
  </cols>
  <sheetData>
    <row r="1" spans="1:9" ht="16" x14ac:dyDescent="0.2">
      <c r="A1" s="3"/>
      <c r="B1" s="11" t="s">
        <v>0</v>
      </c>
      <c r="C1" s="37"/>
      <c r="D1" s="38"/>
      <c r="E1" s="3"/>
      <c r="F1" s="3"/>
      <c r="G1" s="3"/>
      <c r="H1" s="3"/>
      <c r="I1" s="3"/>
    </row>
    <row r="2" spans="1:9" ht="16" x14ac:dyDescent="0.2">
      <c r="A2" s="3"/>
      <c r="B2" s="28" t="s">
        <v>30</v>
      </c>
      <c r="C2" s="29" t="s">
        <v>2</v>
      </c>
      <c r="D2" s="30" t="s">
        <v>3</v>
      </c>
      <c r="E2" s="3"/>
      <c r="F2" s="3"/>
      <c r="G2" s="3"/>
      <c r="H2" s="3"/>
      <c r="I2" s="3"/>
    </row>
    <row r="3" spans="1:9" ht="18" x14ac:dyDescent="0.2">
      <c r="A3" s="3"/>
      <c r="B3" s="2" t="s">
        <v>4</v>
      </c>
      <c r="C3" s="17">
        <v>0.05</v>
      </c>
      <c r="D3" s="18" t="s">
        <v>5</v>
      </c>
      <c r="E3" s="3"/>
      <c r="F3" s="3"/>
      <c r="G3" s="3"/>
      <c r="H3" s="3"/>
      <c r="I3" s="3"/>
    </row>
    <row r="4" spans="1:9" ht="18" x14ac:dyDescent="0.2">
      <c r="A4" s="3"/>
      <c r="B4" s="2" t="s">
        <v>6</v>
      </c>
      <c r="C4" s="17">
        <v>0.1</v>
      </c>
      <c r="D4" s="18" t="s">
        <v>7</v>
      </c>
      <c r="E4" s="3"/>
      <c r="F4" s="3"/>
      <c r="G4" s="3"/>
      <c r="H4" s="3"/>
      <c r="I4" s="3"/>
    </row>
    <row r="5" spans="1:9" ht="20" x14ac:dyDescent="0.25">
      <c r="A5" s="3"/>
      <c r="B5" s="2" t="s">
        <v>31</v>
      </c>
      <c r="C5" s="39">
        <v>1.5</v>
      </c>
      <c r="D5" s="40" t="s">
        <v>32</v>
      </c>
      <c r="E5" s="3"/>
      <c r="F5" s="3"/>
      <c r="G5" s="3"/>
      <c r="H5" s="3"/>
      <c r="I5" s="3"/>
    </row>
    <row r="6" spans="1:9" ht="17" thickBot="1" x14ac:dyDescent="0.25">
      <c r="A6" s="3"/>
      <c r="B6" s="27" t="s">
        <v>13</v>
      </c>
      <c r="C6" s="24">
        <f>1 + 0.5 * ((NORMSINV(1-C3) + C5 * -NORMSINV(C4)) / (C5-1))^2</f>
        <v>26.449560220633231</v>
      </c>
      <c r="D6" s="41" t="s">
        <v>14</v>
      </c>
      <c r="E6" s="3"/>
      <c r="F6" s="3"/>
      <c r="G6" s="3"/>
      <c r="H6" s="3"/>
      <c r="I6" s="3"/>
    </row>
    <row r="7" spans="1:9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42" t="s">
        <v>38</v>
      </c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</row>
    <row r="19" spans="1:9" x14ac:dyDescent="0.15">
      <c r="A19" s="3"/>
      <c r="B19" s="3"/>
      <c r="C19" s="3"/>
      <c r="D19" s="3"/>
      <c r="E19" s="3"/>
      <c r="F19" s="3"/>
      <c r="G19" s="3"/>
      <c r="H19" s="3"/>
    </row>
    <row r="20" spans="1:9" x14ac:dyDescent="0.15">
      <c r="A20" s="3"/>
      <c r="B20" s="3"/>
      <c r="C20" s="3"/>
      <c r="D20" s="3"/>
      <c r="E20" s="3"/>
      <c r="F20" s="3"/>
      <c r="G20" s="3"/>
      <c r="H20" s="3"/>
    </row>
    <row r="21" spans="1:9" x14ac:dyDescent="0.15">
      <c r="A21" s="3"/>
      <c r="B21" s="3"/>
      <c r="C21" s="3"/>
      <c r="D21" s="3"/>
      <c r="E21" s="3"/>
      <c r="F21" s="3"/>
      <c r="G21" s="3"/>
      <c r="H21" s="3"/>
    </row>
    <row r="22" spans="1:9" x14ac:dyDescent="0.15">
      <c r="A22" s="3"/>
      <c r="B22" s="3"/>
      <c r="C22" s="3"/>
      <c r="D22" s="3"/>
      <c r="E22" s="3"/>
      <c r="F22" s="3"/>
      <c r="G22" s="3"/>
      <c r="H22" s="3"/>
    </row>
    <row r="23" spans="1:9" x14ac:dyDescent="0.15">
      <c r="A23" s="3"/>
      <c r="B23" s="3"/>
      <c r="C23" s="3"/>
      <c r="D23" s="3"/>
      <c r="E23" s="3"/>
      <c r="F23" s="3"/>
      <c r="G23" s="3"/>
      <c r="H23" s="3"/>
    </row>
    <row r="24" spans="1:9" x14ac:dyDescent="0.15">
      <c r="A24" s="3"/>
      <c r="B24" s="3"/>
      <c r="C24" s="3"/>
      <c r="D24" s="3"/>
      <c r="E24" s="3"/>
      <c r="F24" s="3"/>
      <c r="G24" s="3"/>
      <c r="H24" s="3"/>
    </row>
    <row r="25" spans="1:9" x14ac:dyDescent="0.15">
      <c r="A25" s="3"/>
      <c r="B25" s="3"/>
      <c r="C25" s="3"/>
      <c r="D25" s="3"/>
      <c r="E25" s="3"/>
      <c r="F25" s="3"/>
      <c r="G25" s="3"/>
      <c r="H25" s="3"/>
    </row>
    <row r="26" spans="1:9" x14ac:dyDescent="0.15">
      <c r="A26" s="3"/>
      <c r="B26" s="3"/>
      <c r="C26" s="3"/>
      <c r="D26" s="3"/>
      <c r="E26" s="3"/>
      <c r="F26" s="3"/>
      <c r="G26" s="3"/>
      <c r="H26" s="3"/>
    </row>
    <row r="27" spans="1:9" x14ac:dyDescent="0.15">
      <c r="A27" s="3"/>
      <c r="B27" s="3"/>
      <c r="C27" s="3"/>
      <c r="D27" s="3"/>
      <c r="E27" s="3"/>
      <c r="F27" s="3"/>
      <c r="G27" s="3"/>
      <c r="H27" s="3"/>
    </row>
    <row r="28" spans="1:9" x14ac:dyDescent="0.15">
      <c r="A28" s="3"/>
      <c r="B28" s="3"/>
      <c r="C28" s="3"/>
      <c r="D28" s="3"/>
      <c r="E28" s="3"/>
      <c r="F28" s="3"/>
      <c r="G28" s="3"/>
      <c r="H28" s="3"/>
    </row>
    <row r="29" spans="1:9" x14ac:dyDescent="0.15">
      <c r="A29" s="3"/>
      <c r="B29" s="3"/>
      <c r="C29" s="3"/>
      <c r="D29" s="3"/>
      <c r="E29" s="3"/>
      <c r="F29" s="3"/>
      <c r="G29" s="3"/>
      <c r="H29" s="3"/>
    </row>
    <row r="30" spans="1:9" x14ac:dyDescent="0.15">
      <c r="A30" s="3"/>
      <c r="B30" s="3"/>
      <c r="C30" s="3"/>
      <c r="D30" s="3"/>
      <c r="E30" s="3"/>
      <c r="F30" s="3"/>
      <c r="G30" s="3"/>
      <c r="H30" s="3"/>
    </row>
    <row r="31" spans="1:9" x14ac:dyDescent="0.15">
      <c r="A31" s="3"/>
      <c r="B31" s="3"/>
      <c r="C31" s="3"/>
      <c r="D31" s="3"/>
      <c r="E31" s="3"/>
      <c r="F31" s="3"/>
      <c r="G31" s="3"/>
      <c r="H31" s="3"/>
    </row>
    <row r="32" spans="1:9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  <row r="45" spans="1:8" x14ac:dyDescent="0.15">
      <c r="A45" s="3"/>
      <c r="B45" s="3"/>
      <c r="C45" s="3"/>
      <c r="D45" s="3"/>
      <c r="E45" s="3"/>
      <c r="F45" s="3"/>
      <c r="G45" s="3"/>
      <c r="H45" s="3"/>
    </row>
    <row r="46" spans="1:8" x14ac:dyDescent="0.15">
      <c r="A46" s="3"/>
      <c r="B46" s="3"/>
      <c r="C46" s="3"/>
      <c r="D46" s="3"/>
      <c r="E46" s="3"/>
      <c r="F46" s="3"/>
      <c r="G46" s="3"/>
      <c r="H46" s="3"/>
    </row>
    <row r="47" spans="1:8" x14ac:dyDescent="0.15">
      <c r="A47" s="3"/>
      <c r="B47" s="3"/>
      <c r="C47" s="3"/>
      <c r="D47" s="3"/>
      <c r="E47" s="3"/>
      <c r="F47" s="3"/>
      <c r="G47" s="3"/>
      <c r="H47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RowColHeaders="0" zoomScale="200" workbookViewId="0"/>
  </sheetViews>
  <sheetFormatPr baseColWidth="10" defaultColWidth="8.83203125" defaultRowHeight="13" x14ac:dyDescent="0.15"/>
  <cols>
    <col min="4" max="4" width="19.5" customWidth="1"/>
  </cols>
  <sheetData>
    <row r="1" spans="1:9" ht="16" x14ac:dyDescent="0.2">
      <c r="A1" s="3"/>
      <c r="B1" s="11" t="s">
        <v>33</v>
      </c>
      <c r="C1" s="12"/>
      <c r="D1" s="38"/>
      <c r="E1" s="3"/>
      <c r="F1" s="3"/>
      <c r="G1" s="3"/>
      <c r="H1" s="3"/>
      <c r="I1" s="3"/>
    </row>
    <row r="2" spans="1:9" ht="16" x14ac:dyDescent="0.2">
      <c r="A2" s="3"/>
      <c r="B2" s="28" t="s">
        <v>30</v>
      </c>
      <c r="C2" s="29" t="s">
        <v>2</v>
      </c>
      <c r="D2" s="30" t="s">
        <v>3</v>
      </c>
      <c r="E2" s="3"/>
      <c r="F2" s="3"/>
      <c r="G2" s="3"/>
      <c r="H2" s="3"/>
      <c r="I2" s="3"/>
    </row>
    <row r="3" spans="1:9" ht="18" x14ac:dyDescent="0.2">
      <c r="A3" s="3"/>
      <c r="B3" s="2" t="s">
        <v>4</v>
      </c>
      <c r="C3" s="17">
        <v>0.1</v>
      </c>
      <c r="D3" s="18" t="s">
        <v>5</v>
      </c>
      <c r="E3" s="3"/>
      <c r="F3" s="3"/>
      <c r="G3" s="3"/>
      <c r="H3" s="3"/>
      <c r="I3" s="3"/>
    </row>
    <row r="4" spans="1:9" ht="18" x14ac:dyDescent="0.2">
      <c r="A4" s="3"/>
      <c r="B4" s="2" t="s">
        <v>6</v>
      </c>
      <c r="C4" s="17">
        <v>0.1</v>
      </c>
      <c r="D4" s="18" t="s">
        <v>7</v>
      </c>
      <c r="E4" s="3"/>
      <c r="F4" s="3"/>
      <c r="G4" s="3"/>
      <c r="H4" s="3"/>
      <c r="I4" s="3"/>
    </row>
    <row r="5" spans="1:9" ht="20" x14ac:dyDescent="0.25">
      <c r="A5" s="3"/>
      <c r="B5" s="2" t="s">
        <v>34</v>
      </c>
      <c r="C5" s="39">
        <v>1.2</v>
      </c>
      <c r="D5" s="40" t="s">
        <v>32</v>
      </c>
      <c r="E5" s="3"/>
      <c r="F5" s="3"/>
      <c r="G5" s="3"/>
      <c r="H5" s="3"/>
      <c r="I5" s="3"/>
    </row>
    <row r="6" spans="1:9" ht="17" thickBot="1" x14ac:dyDescent="0.25">
      <c r="A6" s="3"/>
      <c r="B6" s="27" t="s">
        <v>13</v>
      </c>
      <c r="C6" s="24">
        <f>2 + ((NORMSINV(1-C3) +  -NORMSINV(C4)) / LN(C5))^2</f>
        <v>199.63147924831171</v>
      </c>
      <c r="D6" s="41" t="s">
        <v>19</v>
      </c>
      <c r="E6" s="3"/>
      <c r="F6" s="3"/>
      <c r="G6" s="3"/>
      <c r="H6" s="3"/>
      <c r="I6" s="3"/>
    </row>
    <row r="7" spans="1:9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42" t="s">
        <v>38</v>
      </c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15">
      <c r="A47" s="3"/>
      <c r="B47" s="3"/>
      <c r="C47" s="3"/>
      <c r="D47" s="3"/>
      <c r="E47" s="3"/>
      <c r="F47" s="3"/>
      <c r="G47" s="3"/>
      <c r="H47" s="3"/>
      <c r="I47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RowColHeaders="0" zoomScale="200" workbookViewId="0"/>
  </sheetViews>
  <sheetFormatPr baseColWidth="10" defaultColWidth="8.83203125" defaultRowHeight="13" x14ac:dyDescent="0.15"/>
  <cols>
    <col min="2" max="2" width="12.6640625" customWidth="1"/>
    <col min="3" max="3" width="10.6640625" customWidth="1"/>
    <col min="4" max="4" width="14.5" customWidth="1"/>
  </cols>
  <sheetData>
    <row r="1" spans="1:9" ht="16" x14ac:dyDescent="0.2">
      <c r="A1" s="3"/>
      <c r="B1" s="11" t="s">
        <v>0</v>
      </c>
      <c r="C1" s="12"/>
      <c r="D1" s="38"/>
      <c r="E1" s="3"/>
      <c r="F1" s="3"/>
      <c r="G1" s="3"/>
      <c r="H1" s="3"/>
      <c r="I1" s="3"/>
    </row>
    <row r="2" spans="1:9" ht="17" thickBot="1" x14ac:dyDescent="0.25">
      <c r="A2" s="3"/>
      <c r="B2" s="14" t="s">
        <v>35</v>
      </c>
      <c r="C2" s="15" t="s">
        <v>2</v>
      </c>
      <c r="D2" s="16" t="s">
        <v>3</v>
      </c>
      <c r="E2" s="3"/>
      <c r="F2" s="3"/>
      <c r="G2" s="3"/>
      <c r="H2" s="3"/>
      <c r="I2" s="3"/>
    </row>
    <row r="3" spans="1:9" ht="18" x14ac:dyDescent="0.2">
      <c r="A3" s="3"/>
      <c r="B3" s="2" t="s">
        <v>4</v>
      </c>
      <c r="C3" s="17">
        <v>0.05</v>
      </c>
      <c r="D3" s="18" t="s">
        <v>5</v>
      </c>
      <c r="E3" s="3"/>
      <c r="F3" s="3"/>
      <c r="G3" s="3"/>
      <c r="H3" s="3"/>
      <c r="I3" s="3"/>
    </row>
    <row r="4" spans="1:9" ht="18" x14ac:dyDescent="0.2">
      <c r="A4" s="3"/>
      <c r="B4" s="2" t="s">
        <v>6</v>
      </c>
      <c r="C4" s="17">
        <v>0.1</v>
      </c>
      <c r="D4" s="18" t="s">
        <v>7</v>
      </c>
      <c r="E4" s="3"/>
      <c r="F4" s="3"/>
      <c r="G4" s="3"/>
      <c r="H4" s="3"/>
      <c r="I4" s="3"/>
    </row>
    <row r="5" spans="1:9" ht="18" x14ac:dyDescent="0.25">
      <c r="A5" s="3"/>
      <c r="B5" s="43" t="s">
        <v>41</v>
      </c>
      <c r="C5" s="19">
        <v>0.01</v>
      </c>
      <c r="D5" s="31" t="s">
        <v>40</v>
      </c>
      <c r="E5" s="3"/>
      <c r="F5" s="3"/>
      <c r="G5" s="3"/>
      <c r="H5" s="3"/>
      <c r="I5" s="3"/>
    </row>
    <row r="6" spans="1:9" ht="18" x14ac:dyDescent="0.25">
      <c r="A6" s="3"/>
      <c r="B6" s="43" t="s">
        <v>42</v>
      </c>
      <c r="C6" s="19">
        <v>5.0000000000000001E-4</v>
      </c>
      <c r="D6" s="31" t="s">
        <v>40</v>
      </c>
      <c r="E6" s="3"/>
      <c r="F6" s="3"/>
      <c r="G6" s="3"/>
      <c r="H6" s="3"/>
      <c r="I6" s="3"/>
    </row>
    <row r="7" spans="1:9" ht="17" thickBot="1" x14ac:dyDescent="0.25">
      <c r="A7" s="3"/>
      <c r="B7" s="27" t="s">
        <v>13</v>
      </c>
      <c r="C7" s="24">
        <f>( (NORMSINV(1-C3) + -NORMSINV(C4) ) / (2*(ASIN(SQRT(C5))-ASIN(SQRT(C6)))))^2 +0.5</f>
        <v>354.16760278946595</v>
      </c>
      <c r="D7" s="25" t="s">
        <v>14</v>
      </c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42" t="s">
        <v>38</v>
      </c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</sheetData>
  <pageMargins left="0.75" right="0.75" top="1" bottom="1" header="0.5" footer="0.5"/>
  <pageSetup orientation="portrait"/>
  <headerFooter>
    <oddHeader>&amp;A</oddHeader>
    <oddFooter>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RowColHeaders="0" zoomScale="200" workbookViewId="0"/>
  </sheetViews>
  <sheetFormatPr baseColWidth="10" defaultColWidth="8.83203125" defaultRowHeight="13" x14ac:dyDescent="0.15"/>
  <cols>
    <col min="1" max="1" width="7.5" customWidth="1"/>
    <col min="2" max="2" width="12.6640625" customWidth="1"/>
    <col min="3" max="3" width="10.6640625" customWidth="1"/>
    <col min="4" max="4" width="19.5" customWidth="1"/>
  </cols>
  <sheetData>
    <row r="1" spans="1:9" ht="16" x14ac:dyDescent="0.2">
      <c r="A1" s="3"/>
      <c r="B1" s="11" t="s">
        <v>33</v>
      </c>
      <c r="C1" s="12"/>
      <c r="D1" s="38"/>
      <c r="E1" s="3"/>
      <c r="F1" s="3"/>
      <c r="G1" s="3"/>
      <c r="H1" s="3"/>
      <c r="I1" s="3"/>
    </row>
    <row r="2" spans="1:9" ht="17" thickBot="1" x14ac:dyDescent="0.25">
      <c r="A2" s="3"/>
      <c r="B2" s="14" t="s">
        <v>36</v>
      </c>
      <c r="C2" s="15" t="s">
        <v>2</v>
      </c>
      <c r="D2" s="16" t="s">
        <v>3</v>
      </c>
      <c r="E2" s="3"/>
      <c r="F2" s="3"/>
      <c r="G2" s="3"/>
      <c r="H2" s="3"/>
      <c r="I2" s="3"/>
    </row>
    <row r="3" spans="1:9" ht="18" x14ac:dyDescent="0.2">
      <c r="A3" s="3"/>
      <c r="B3" s="2" t="s">
        <v>4</v>
      </c>
      <c r="C3" s="17">
        <v>0.2</v>
      </c>
      <c r="D3" s="18" t="s">
        <v>5</v>
      </c>
      <c r="E3" s="3"/>
      <c r="F3" s="3"/>
      <c r="G3" s="3"/>
      <c r="H3" s="3"/>
      <c r="I3" s="3"/>
    </row>
    <row r="4" spans="1:9" ht="18" x14ac:dyDescent="0.2">
      <c r="A4" s="3"/>
      <c r="B4" s="2" t="s">
        <v>6</v>
      </c>
      <c r="C4" s="17">
        <v>0.05</v>
      </c>
      <c r="D4" s="18" t="s">
        <v>7</v>
      </c>
      <c r="E4" s="3"/>
      <c r="F4" s="3"/>
      <c r="G4" s="3"/>
      <c r="H4" s="3"/>
      <c r="I4" s="3"/>
    </row>
    <row r="5" spans="1:9" ht="18" x14ac:dyDescent="0.25">
      <c r="A5" s="3"/>
      <c r="B5" s="43" t="s">
        <v>44</v>
      </c>
      <c r="C5" s="19">
        <v>0.19</v>
      </c>
      <c r="D5" s="31" t="s">
        <v>43</v>
      </c>
      <c r="E5" s="3"/>
      <c r="F5" s="3"/>
      <c r="G5" s="3"/>
      <c r="H5" s="3"/>
      <c r="I5" s="3"/>
    </row>
    <row r="6" spans="1:9" ht="18" x14ac:dyDescent="0.25">
      <c r="A6" s="3"/>
      <c r="B6" s="43" t="s">
        <v>41</v>
      </c>
      <c r="C6" s="19">
        <v>0.18</v>
      </c>
      <c r="D6" s="31" t="s">
        <v>43</v>
      </c>
      <c r="E6" s="3"/>
      <c r="F6" s="3"/>
      <c r="G6" s="3"/>
      <c r="H6" s="3"/>
      <c r="I6" s="3"/>
    </row>
    <row r="7" spans="1:9" ht="17" thickBot="1" x14ac:dyDescent="0.25">
      <c r="A7" s="3"/>
      <c r="B7" s="27" t="s">
        <v>13</v>
      </c>
      <c r="C7" s="24">
        <f>(2* ((NORMSINV(1-C3) + -NORMSINV(C4) ) / (2*(ASIN(SQRT(C5))-ASIN(SQRT(C6)))))^2) +0.5</f>
        <v>18640.935943356249</v>
      </c>
      <c r="D7" s="25" t="s">
        <v>19</v>
      </c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14" x14ac:dyDescent="0.2">
      <c r="A9" s="3"/>
      <c r="B9" s="44" t="s">
        <v>37</v>
      </c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42" t="s">
        <v>38</v>
      </c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</sheetData>
  <pageMargins left="0.75" right="0.75" top="1" bottom="1" header="0.5" footer="0.5"/>
  <pageSetup orientation="portrait" horizontalDpi="0" verticalDpi="0"/>
  <headerFooter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Mean</vt:lpstr>
      <vt:lpstr>2 Means</vt:lpstr>
      <vt:lpstr>3+ Means</vt:lpstr>
      <vt:lpstr>1 StdDev</vt:lpstr>
      <vt:lpstr>2 StdDevs</vt:lpstr>
      <vt:lpstr>1 Prop</vt:lpstr>
      <vt:lpstr>2 Props</vt:lpstr>
    </vt:vector>
  </TitlesOfParts>
  <Company>Breakthrough Management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BMG</dc:creator>
  <cp:lastModifiedBy>Microsoft Office User</cp:lastModifiedBy>
  <cp:lastPrinted>1997-11-10T20:07:18Z</cp:lastPrinted>
  <dcterms:created xsi:type="dcterms:W3CDTF">1997-11-09T03:09:44Z</dcterms:created>
  <dcterms:modified xsi:type="dcterms:W3CDTF">2017-03-27T18:07:32Z</dcterms:modified>
</cp:coreProperties>
</file>